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kal\Documents\מליאה 620\"/>
    </mc:Choice>
  </mc:AlternateContent>
  <bookViews>
    <workbookView xWindow="576" yWindow="1308" windowWidth="15948" windowHeight="4836"/>
  </bookViews>
  <sheets>
    <sheet name="ראשי" sheetId="1" r:id="rId1"/>
  </sheets>
  <definedNames>
    <definedName name="_xlnm.Print_Area" localSheetId="0">ראשי!$B$2:$Q$31</definedName>
  </definedNames>
  <calcPr calcId="162913"/>
</workbook>
</file>

<file path=xl/calcChain.xml><?xml version="1.0" encoding="utf-8"?>
<calcChain xmlns="http://schemas.openxmlformats.org/spreadsheetml/2006/main">
  <c r="G12" i="1" l="1"/>
  <c r="O12" i="1" s="1"/>
  <c r="F24" i="1" l="1"/>
  <c r="E28" i="1" l="1"/>
  <c r="F31" i="1"/>
  <c r="F29" i="1"/>
  <c r="F30" i="1"/>
  <c r="F28" i="1"/>
  <c r="F27" i="1"/>
  <c r="F26" i="1"/>
  <c r="F25" i="1"/>
  <c r="G18" i="1"/>
  <c r="G5" i="1" l="1"/>
  <c r="O5" i="1" s="1"/>
  <c r="N14" i="1" l="1"/>
  <c r="F14" i="1"/>
  <c r="G9" i="1" l="1"/>
  <c r="O9" i="1" s="1"/>
  <c r="G7" i="1"/>
  <c r="O7" i="1" s="1"/>
  <c r="G6" i="1"/>
  <c r="O6" i="1" s="1"/>
  <c r="F20" i="1" l="1"/>
  <c r="G20" i="1" l="1"/>
  <c r="G14" i="1" l="1"/>
  <c r="Q14" i="1" s="1"/>
  <c r="O14" i="1" l="1"/>
  <c r="Q16" i="1" s="1"/>
</calcChain>
</file>

<file path=xl/sharedStrings.xml><?xml version="1.0" encoding="utf-8"?>
<sst xmlns="http://schemas.openxmlformats.org/spreadsheetml/2006/main" count="105" uniqueCount="84">
  <si>
    <t>בנק/  משרד/   רשות / בעלות</t>
  </si>
  <si>
    <t>שם הפרויקט</t>
  </si>
  <si>
    <t>מטרה/  יעד</t>
  </si>
  <si>
    <t>בסך</t>
  </si>
  <si>
    <t>בריבית</t>
  </si>
  <si>
    <t>שנים</t>
  </si>
  <si>
    <t>צמוד</t>
  </si>
  <si>
    <t>תבר</t>
  </si>
  <si>
    <t>הערות</t>
  </si>
  <si>
    <t>בתוקף עד לתאריך</t>
  </si>
  <si>
    <t>סה"כ תקציבים חדשים</t>
  </si>
  <si>
    <t>סה"כ תקציב לפרויקט</t>
  </si>
  <si>
    <t>3=1+2</t>
  </si>
  <si>
    <t>פרוט מקורות קודמים</t>
  </si>
  <si>
    <t>מענק</t>
  </si>
  <si>
    <t>השתתפות</t>
  </si>
  <si>
    <t>מ.החינוך</t>
  </si>
  <si>
    <t>מועצה</t>
  </si>
  <si>
    <t>תב"ר</t>
  </si>
  <si>
    <t>סכום</t>
  </si>
  <si>
    <t>לאשר</t>
  </si>
  <si>
    <t>מסעיף</t>
  </si>
  <si>
    <t>לסעיף</t>
  </si>
  <si>
    <t>הסבר</t>
  </si>
  <si>
    <t>מקרא:</t>
  </si>
  <si>
    <t>השתתפות מוסדות ותרומות</t>
  </si>
  <si>
    <t>הלוואות</t>
  </si>
  <si>
    <t xml:space="preserve">סה"כ הלוואות </t>
  </si>
  <si>
    <t>פיתוח 2020- הלוואות</t>
  </si>
  <si>
    <t>לא</t>
  </si>
  <si>
    <t>עדכון עפ"י היתר אשראי ממשרד הפנים</t>
  </si>
  <si>
    <t>עדכון ריביות להלוואות שאושרו</t>
  </si>
  <si>
    <t>מליאה 6.20 מיום 29.06.20</t>
  </si>
  <si>
    <t>גידור</t>
  </si>
  <si>
    <t>בי'ס שיח</t>
  </si>
  <si>
    <t xml:space="preserve">הקמת תיכון בי'ס מקצועי אלטרנטיבי </t>
  </si>
  <si>
    <t>30.08.20</t>
  </si>
  <si>
    <t>תוקף</t>
  </si>
  <si>
    <t>בי'ס דנון</t>
  </si>
  <si>
    <t xml:space="preserve">התחייבות: 1001330926, בי'ס יסודי דנון 30 אש"ח, מקיף השלום 20 אש"ח </t>
  </si>
  <si>
    <t>25.06.23</t>
  </si>
  <si>
    <t>מ.הביטחון</t>
  </si>
  <si>
    <t>העתקת מרכיבי ביטחון בהרחבה</t>
  </si>
  <si>
    <t>בצת</t>
  </si>
  <si>
    <t>מ.הבינוי והשיכון</t>
  </si>
  <si>
    <t>קק'ל</t>
  </si>
  <si>
    <t>01.12.20</t>
  </si>
  <si>
    <t>בנק פועלים</t>
  </si>
  <si>
    <t>מרכנתיל דיסקונט</t>
  </si>
  <si>
    <t>P-0.27%</t>
  </si>
  <si>
    <t>בניית ב'ס חדש בבית העמק</t>
  </si>
  <si>
    <t>ביס נטעים בניית 6 כיתות חדשות</t>
  </si>
  <si>
    <t>רכישת מתקני משחק בי'ס גלים</t>
  </si>
  <si>
    <t>ביטול סעיף 521 וקבלת תרומה מעמותת גלילה.</t>
  </si>
  <si>
    <r>
      <rPr>
        <b/>
        <sz val="14"/>
        <rFont val="Arial (Hebrew)"/>
        <charset val="177"/>
      </rPr>
      <t xml:space="preserve">הגדלה </t>
    </r>
    <r>
      <rPr>
        <sz val="14"/>
        <rFont val="Arial (Hebrew)"/>
        <charset val="177"/>
      </rPr>
      <t>- מ.הביטחון הזמנה 4440909288</t>
    </r>
  </si>
  <si>
    <t>סיוע לקשישים ואוכלוסיות בסיכון -קורונה</t>
  </si>
  <si>
    <t>איחוד עם תבר 2260</t>
  </si>
  <si>
    <t>איחוד עם תבר 2261 ו-2276</t>
  </si>
  <si>
    <t xml:space="preserve">סיוע בגין התפשטות נגיף הקורונה בעראמשה ודנון </t>
  </si>
  <si>
    <t>ארוחות וציוד מיגון לקשישים-תרומות</t>
  </si>
  <si>
    <t>*</t>
  </si>
  <si>
    <t>בכפוף לתוכנית חומש שתאושר ע"י הפיס</t>
  </si>
  <si>
    <t>ועדת תרומות - עידכון סכום התרומות  ואיחוד עם תבר 2260</t>
  </si>
  <si>
    <t>רשת עמל</t>
  </si>
  <si>
    <r>
      <rPr>
        <b/>
        <sz val="14"/>
        <rFont val="Arial (Hebrew)"/>
        <charset val="177"/>
      </rPr>
      <t>הגדלה -</t>
    </r>
    <r>
      <rPr>
        <sz val="14"/>
        <rFont val="Arial (Hebrew)"/>
        <charset val="177"/>
      </rPr>
      <t xml:space="preserve"> רשת עמל תעביר השת. מ.העבודה ע"פ הסכם בין מ.העבודה ובי'ס שיח</t>
    </r>
  </si>
  <si>
    <t xml:space="preserve">מענק 1483/2020 </t>
  </si>
  <si>
    <t>תוכנית הפעלה עבור נוער וצעירים*</t>
  </si>
  <si>
    <t>פיס</t>
  </si>
  <si>
    <t>הגדלת תקציב הצטיידות לכיתות ד' שלב א</t>
  </si>
  <si>
    <t>השת' ברשות התבר 2263 הלוואה 2020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</si>
  <si>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</si>
  <si>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ביטול ועדכון סעיפים  ואיחוד תברים</t>
  </si>
  <si>
    <t>תכנון אזור תעשיה מרחבי בכברי</t>
  </si>
  <si>
    <t>לבקשת הרשות התקציב עבר לחברה המנהלת של משרד הכלכלה וזאת לצורך קידום תכנון תב'ע להרחבת אזור התעשיה בר לב, לרבות השטחים הנמצאים ברשויות המקומיות משגב ומג'דל כרום ואינם בתחום המועצה.</t>
  </si>
  <si>
    <t>ביטול הגדלת תקציב הצטיידות (טעות ברישום שייך לשלב א')</t>
  </si>
  <si>
    <t>השתתפות בעלים</t>
  </si>
  <si>
    <t>ביטול סכומי השווי- לא ירשם בתבר</t>
  </si>
  <si>
    <t>מ.החקלאות</t>
  </si>
  <si>
    <t>הרחבה ושיפוץ כלביה ביסעור</t>
  </si>
  <si>
    <t>איכות הסביבה</t>
  </si>
  <si>
    <t>התחייבות:1001258786</t>
  </si>
  <si>
    <t>23.12.22</t>
  </si>
  <si>
    <t>השתתפות מהלוואה 1905</t>
  </si>
  <si>
    <t>אושר בהנהלה 3/20  מיום 15.06.20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</si>
</sst>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%"/>
    <numFmt numFmtId="166" formatCode="_ * #,##0_ ;_ * \-#,##0_ ;_ * &quot;-&quot;??_ ;_ @_ "/>
    <numFmt numFmtId="167" formatCode="_(* #,##0_);_(* \(#,##0\);_(* &quot;-&quot;??_);_(@_)"/>
  </numFmts>
  <fonts count="36" x14ac:knownFonts="1">
    <font>
      <sz val="12"/>
      <color theme="1"/>
      <name val="Arial"/>
      <family val="2"/>
      <charset val="177"/>
      <scheme val="minor"/>
    </font>
    <font>
      <sz val="10"/>
      <name val="Arial"/>
      <family val="2"/>
    </font>
    <font>
      <sz val="10"/>
      <name val="Arial (Hebrew)"/>
      <charset val="177"/>
    </font>
    <font>
      <sz val="12"/>
      <color theme="1"/>
      <name val="Arial"/>
      <family val="2"/>
      <charset val="177"/>
      <scheme val="minor"/>
    </font>
    <font>
      <sz val="14"/>
      <color theme="1"/>
      <name val="Arial"/>
      <family val="2"/>
      <charset val="177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color rgb="FF7030A0"/>
      <name val="Arial (Hebrew)"/>
      <family val="2"/>
      <charset val="177"/>
    </font>
    <font>
      <b/>
      <sz val="14"/>
      <name val="Arial (Hebrew)"/>
      <family val="2"/>
      <charset val="177"/>
    </font>
    <font>
      <sz val="14"/>
      <name val="Arial (Hebrew)"/>
      <charset val="177"/>
    </font>
    <font>
      <b/>
      <u/>
      <sz val="14"/>
      <color rgb="FF7030A0"/>
      <name val="David Transparent"/>
      <charset val="177"/>
    </font>
    <font>
      <sz val="14"/>
      <name val="Arial (Hebrew)"/>
      <family val="2"/>
      <charset val="177"/>
    </font>
    <font>
      <b/>
      <sz val="14"/>
      <name val="Arial (Hebrew)"/>
      <charset val="177"/>
    </font>
    <font>
      <b/>
      <sz val="14"/>
      <color rgb="FF002060"/>
      <name val="Arial"/>
      <family val="2"/>
    </font>
    <font>
      <b/>
      <u/>
      <sz val="20"/>
      <color rgb="FF7030A0"/>
      <name val="David Transparent"/>
      <charset val="177"/>
    </font>
    <font>
      <b/>
      <sz val="14"/>
      <color theme="1"/>
      <name val="Arial"/>
      <family val="2"/>
      <scheme val="minor"/>
    </font>
    <font>
      <b/>
      <sz val="10"/>
      <color rgb="FF7030A0"/>
      <name val="Arial (Hebrew)"/>
      <family val="2"/>
      <charset val="177"/>
    </font>
    <font>
      <b/>
      <sz val="12"/>
      <color theme="1"/>
      <name val="Arial"/>
      <family val="2"/>
      <charset val="177"/>
      <scheme val="minor"/>
    </font>
    <font>
      <b/>
      <u/>
      <sz val="15"/>
      <color rgb="FFFF0000"/>
      <name val="Arial"/>
      <family val="2"/>
      <charset val="177"/>
      <scheme val="minor"/>
    </font>
    <font>
      <b/>
      <u/>
      <sz val="12"/>
      <color theme="1"/>
      <name val="Arial"/>
      <family val="2"/>
      <scheme val="minor"/>
    </font>
    <font>
      <b/>
      <u/>
      <sz val="12"/>
      <color rgb="FFFF0000"/>
      <name val="Arial"/>
      <family val="2"/>
      <scheme val="minor"/>
    </font>
    <font>
      <b/>
      <sz val="11"/>
      <color rgb="FF7030A0"/>
      <name val="Arial (Hebrew)"/>
      <family val="2"/>
      <charset val="177"/>
    </font>
    <font>
      <b/>
      <sz val="11"/>
      <name val="Arial (Hebrew)"/>
      <family val="2"/>
      <charset val="177"/>
    </font>
    <font>
      <b/>
      <sz val="9"/>
      <color rgb="FF7030A0"/>
      <name val="Arial (Hebrew)"/>
      <family val="2"/>
      <charset val="177"/>
    </font>
    <font>
      <sz val="14"/>
      <color theme="1"/>
      <name val="Arial"/>
      <family val="2"/>
      <scheme val="minor"/>
    </font>
    <font>
      <sz val="9"/>
      <name val="Arial"/>
      <family val="2"/>
    </font>
    <font>
      <b/>
      <sz val="12"/>
      <color rgb="FF7030A0"/>
      <name val="Arial (Hebrew)"/>
      <family val="2"/>
      <charset val="177"/>
    </font>
    <font>
      <u/>
      <sz val="12"/>
      <color theme="1"/>
      <name val="Arial"/>
      <family val="2"/>
      <charset val="177"/>
      <scheme val="minor"/>
    </font>
    <font>
      <sz val="15"/>
      <color theme="1"/>
      <name val="Arial"/>
      <family val="2"/>
      <charset val="177"/>
      <scheme val="minor"/>
    </font>
    <font>
      <b/>
      <sz val="15"/>
      <color rgb="FF7030A0"/>
      <name val="Arial (Hebrew)"/>
      <family val="2"/>
      <charset val="177"/>
    </font>
    <font>
      <b/>
      <sz val="15"/>
      <name val="Arial (Hebrew)"/>
      <family val="2"/>
      <charset val="177"/>
    </font>
    <font>
      <sz val="15"/>
      <name val="Arial (Hebrew)"/>
      <charset val="177"/>
    </font>
    <font>
      <b/>
      <sz val="15"/>
      <name val="Arial"/>
      <family val="2"/>
    </font>
    <font>
      <sz val="15"/>
      <name val="Arial (Hebrew)"/>
      <family val="2"/>
      <charset val="177"/>
    </font>
    <font>
      <b/>
      <sz val="15"/>
      <color rgb="FF002060"/>
      <name val="Arial"/>
      <family val="2"/>
    </font>
    <font>
      <sz val="16"/>
      <color rgb="FF7030A0"/>
      <name val="David Transparent"/>
      <charset val="177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</cellStyleXfs>
  <cellXfs count="241">
    <xf numFmtId="0" fontId="0" fillId="0" borderId="0" xfId="0"/>
    <xf numFmtId="0" fontId="4" fillId="0" borderId="0" xfId="0" applyFont="1"/>
    <xf numFmtId="0" fontId="5" fillId="0" borderId="0" xfId="1" applyFont="1"/>
    <xf numFmtId="0" fontId="5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7" xfId="1" applyFont="1" applyFill="1" applyBorder="1" applyAlignment="1">
      <alignment horizontal="center" vertical="center" wrapText="1"/>
    </xf>
    <xf numFmtId="166" fontId="8" fillId="5" borderId="8" xfId="2" applyNumberFormat="1" applyFont="1" applyFill="1" applyBorder="1" applyAlignment="1">
      <alignment horizontal="center" vertical="center" wrapText="1"/>
    </xf>
    <xf numFmtId="166" fontId="8" fillId="5" borderId="6" xfId="2" applyNumberFormat="1" applyFont="1" applyFill="1" applyBorder="1" applyAlignment="1">
      <alignment horizontal="center" vertical="center" wrapText="1"/>
    </xf>
    <xf numFmtId="0" fontId="7" fillId="5" borderId="9" xfId="1" applyFont="1" applyFill="1" applyBorder="1" applyAlignment="1">
      <alignment horizontal="center" vertical="center" wrapText="1"/>
    </xf>
    <xf numFmtId="0" fontId="7" fillId="5" borderId="6" xfId="1" applyFont="1" applyFill="1" applyBorder="1" applyAlignment="1">
      <alignment horizontal="center" vertical="center" wrapText="1"/>
    </xf>
    <xf numFmtId="166" fontId="7" fillId="3" borderId="13" xfId="2" applyNumberFormat="1" applyFont="1" applyFill="1" applyBorder="1" applyAlignment="1">
      <alignment horizontal="center" vertical="center" wrapText="1"/>
    </xf>
    <xf numFmtId="166" fontId="7" fillId="6" borderId="11" xfId="2" applyNumberFormat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Border="1"/>
    <xf numFmtId="0" fontId="10" fillId="0" borderId="0" xfId="1" applyFont="1" applyAlignment="1">
      <alignment horizontal="center"/>
    </xf>
    <xf numFmtId="0" fontId="4" fillId="0" borderId="14" xfId="0" applyFont="1" applyBorder="1"/>
    <xf numFmtId="166" fontId="6" fillId="4" borderId="4" xfId="2" applyNumberFormat="1" applyFont="1" applyFill="1" applyBorder="1" applyAlignment="1">
      <alignment vertical="center" wrapText="1"/>
    </xf>
    <xf numFmtId="166" fontId="6" fillId="5" borderId="5" xfId="2" applyNumberFormat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4" fillId="7" borderId="0" xfId="1" applyFont="1" applyFill="1" applyAlignment="1">
      <alignment horizontal="center"/>
    </xf>
    <xf numFmtId="165" fontId="16" fillId="5" borderId="13" xfId="1" applyNumberFormat="1" applyFont="1" applyFill="1" applyBorder="1" applyAlignment="1">
      <alignment horizontal="center" vertical="center" wrapText="1"/>
    </xf>
    <xf numFmtId="0" fontId="16" fillId="5" borderId="10" xfId="1" applyFont="1" applyFill="1" applyBorder="1" applyAlignment="1">
      <alignment horizontal="center" vertical="center" wrapText="1"/>
    </xf>
    <xf numFmtId="0" fontId="16" fillId="5" borderId="6" xfId="1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6" fontId="6" fillId="4" borderId="21" xfId="2" applyNumberFormat="1" applyFont="1" applyFill="1" applyBorder="1" applyAlignment="1">
      <alignment vertical="center" wrapText="1"/>
    </xf>
    <xf numFmtId="0" fontId="7" fillId="4" borderId="28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 wrapText="1"/>
    </xf>
    <xf numFmtId="14" fontId="6" fillId="0" borderId="5" xfId="1" applyNumberFormat="1" applyFont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9" fillId="7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21" fillId="8" borderId="32" xfId="1" applyFont="1" applyFill="1" applyBorder="1" applyAlignment="1">
      <alignment horizontal="center" vertical="center" wrapText="1"/>
    </xf>
    <xf numFmtId="166" fontId="22" fillId="8" borderId="8" xfId="2" applyNumberFormat="1" applyFont="1" applyFill="1" applyBorder="1" applyAlignment="1">
      <alignment horizontal="center" vertical="center" wrapText="1"/>
    </xf>
    <xf numFmtId="166" fontId="22" fillId="8" borderId="6" xfId="2" applyNumberFormat="1" applyFont="1" applyFill="1" applyBorder="1" applyAlignment="1">
      <alignment horizontal="center" vertical="center" wrapText="1"/>
    </xf>
    <xf numFmtId="165" fontId="23" fillId="8" borderId="13" xfId="1" applyNumberFormat="1" applyFont="1" applyFill="1" applyBorder="1" applyAlignment="1">
      <alignment horizontal="center" vertical="center" wrapText="1"/>
    </xf>
    <xf numFmtId="0" fontId="23" fillId="8" borderId="10" xfId="1" applyFont="1" applyFill="1" applyBorder="1" applyAlignment="1">
      <alignment horizontal="center" vertical="center" wrapText="1"/>
    </xf>
    <xf numFmtId="0" fontId="23" fillId="8" borderId="6" xfId="1" applyFont="1" applyFill="1" applyBorder="1" applyAlignment="1">
      <alignment horizontal="center" vertical="center" wrapText="1"/>
    </xf>
    <xf numFmtId="0" fontId="21" fillId="8" borderId="9" xfId="1" applyFont="1" applyFill="1" applyBorder="1" applyAlignment="1">
      <alignment horizontal="center" vertical="center" wrapText="1"/>
    </xf>
    <xf numFmtId="0" fontId="16" fillId="8" borderId="6" xfId="1" applyFont="1" applyFill="1" applyBorder="1" applyAlignment="1">
      <alignment horizontal="center" vertical="center" wrapText="1"/>
    </xf>
    <xf numFmtId="0" fontId="21" fillId="8" borderId="7" xfId="1" applyFont="1" applyFill="1" applyBorder="1" applyAlignment="1">
      <alignment horizontal="center" vertical="center" wrapText="1"/>
    </xf>
    <xf numFmtId="0" fontId="7" fillId="7" borderId="8" xfId="1" applyFont="1" applyFill="1" applyBorder="1" applyAlignment="1">
      <alignment horizontal="center" vertical="center"/>
    </xf>
    <xf numFmtId="0" fontId="12" fillId="7" borderId="9" xfId="1" applyFont="1" applyFill="1" applyBorder="1" applyAlignment="1">
      <alignment horizontal="center" vertical="center" wrapText="1"/>
    </xf>
    <xf numFmtId="166" fontId="6" fillId="7" borderId="13" xfId="2" applyNumberFormat="1" applyFont="1" applyFill="1" applyBorder="1" applyAlignment="1">
      <alignment horizontal="center" vertical="center" wrapText="1"/>
    </xf>
    <xf numFmtId="166" fontId="6" fillId="7" borderId="6" xfId="2" applyNumberFormat="1" applyFont="1" applyFill="1" applyBorder="1" applyAlignment="1">
      <alignment horizontal="center" vertical="center" wrapText="1"/>
    </xf>
    <xf numFmtId="0" fontId="6" fillId="7" borderId="9" xfId="1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14" fontId="6" fillId="7" borderId="9" xfId="1" applyNumberFormat="1" applyFont="1" applyFill="1" applyBorder="1" applyAlignment="1">
      <alignment horizontal="center" vertical="center"/>
    </xf>
    <xf numFmtId="1" fontId="8" fillId="7" borderId="11" xfId="1" applyNumberFormat="1" applyFont="1" applyFill="1" applyBorder="1" applyAlignment="1">
      <alignment horizontal="center" vertical="center"/>
    </xf>
    <xf numFmtId="166" fontId="1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1" fillId="8" borderId="33" xfId="1" applyFont="1" applyFill="1" applyBorder="1" applyAlignment="1">
      <alignment horizontal="center" vertical="center" wrapText="1"/>
    </xf>
    <xf numFmtId="166" fontId="4" fillId="0" borderId="0" xfId="0" applyNumberFormat="1" applyFont="1" applyBorder="1"/>
    <xf numFmtId="0" fontId="8" fillId="4" borderId="28" xfId="1" applyFont="1" applyFill="1" applyBorder="1" applyAlignment="1">
      <alignment vertical="center" wrapText="1"/>
    </xf>
    <xf numFmtId="0" fontId="21" fillId="8" borderId="7" xfId="1" applyFont="1" applyFill="1" applyBorder="1" applyAlignment="1">
      <alignment vertical="center" wrapText="1"/>
    </xf>
    <xf numFmtId="0" fontId="8" fillId="7" borderId="8" xfId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24" fillId="4" borderId="31" xfId="0" applyFont="1" applyFill="1" applyBorder="1" applyAlignment="1">
      <alignment vertical="center"/>
    </xf>
    <xf numFmtId="0" fontId="24" fillId="4" borderId="31" xfId="0" applyFont="1" applyFill="1" applyBorder="1" applyAlignment="1">
      <alignment horizontal="center" vertical="center"/>
    </xf>
    <xf numFmtId="167" fontId="24" fillId="4" borderId="31" xfId="5" applyNumberFormat="1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vertical="center"/>
    </xf>
    <xf numFmtId="0" fontId="19" fillId="5" borderId="10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166" fontId="15" fillId="0" borderId="23" xfId="0" applyNumberFormat="1" applyFont="1" applyBorder="1" applyAlignment="1">
      <alignment horizontal="center"/>
    </xf>
    <xf numFmtId="166" fontId="15" fillId="0" borderId="38" xfId="0" applyNumberFormat="1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0" fillId="0" borderId="0" xfId="0" applyFont="1" applyFill="1" applyAlignment="1">
      <alignment horizontal="right"/>
    </xf>
    <xf numFmtId="0" fontId="11" fillId="0" borderId="3" xfId="1" applyFont="1" applyFill="1" applyBorder="1" applyAlignment="1">
      <alignment horizontal="center" vertical="center" wrapText="1"/>
    </xf>
    <xf numFmtId="14" fontId="6" fillId="0" borderId="5" xfId="1" applyNumberFormat="1" applyFont="1" applyBorder="1" applyAlignment="1">
      <alignment horizontal="center" vertical="center"/>
    </xf>
    <xf numFmtId="0" fontId="8" fillId="4" borderId="3" xfId="1" applyFont="1" applyFill="1" applyBorder="1" applyAlignment="1">
      <alignment vertical="center" wrapText="1"/>
    </xf>
    <xf numFmtId="0" fontId="7" fillId="4" borderId="3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42" xfId="1" applyFont="1" applyFill="1" applyBorder="1" applyAlignment="1">
      <alignment horizontal="center" vertical="center" wrapText="1"/>
    </xf>
    <xf numFmtId="166" fontId="6" fillId="9" borderId="12" xfId="2" applyNumberFormat="1" applyFont="1" applyFill="1" applyBorder="1" applyAlignment="1">
      <alignment horizontal="center" vertical="center" wrapText="1"/>
    </xf>
    <xf numFmtId="166" fontId="6" fillId="9" borderId="30" xfId="2" applyNumberFormat="1" applyFont="1" applyFill="1" applyBorder="1" applyAlignment="1">
      <alignment horizontal="center" vertical="center" wrapText="1"/>
    </xf>
    <xf numFmtId="0" fontId="8" fillId="9" borderId="4" xfId="1" applyFont="1" applyFill="1" applyBorder="1" applyAlignment="1">
      <alignment vertical="center" wrapText="1"/>
    </xf>
    <xf numFmtId="0" fontId="8" fillId="9" borderId="28" xfId="1" applyFont="1" applyFill="1" applyBorder="1" applyAlignment="1">
      <alignment vertical="center" wrapText="1"/>
    </xf>
    <xf numFmtId="0" fontId="21" fillId="9" borderId="4" xfId="1" applyFont="1" applyFill="1" applyBorder="1" applyAlignment="1">
      <alignment horizontal="center" vertical="center"/>
    </xf>
    <xf numFmtId="0" fontId="21" fillId="9" borderId="28" xfId="1" applyFont="1" applyFill="1" applyBorder="1" applyAlignment="1">
      <alignment horizontal="center" vertical="center"/>
    </xf>
    <xf numFmtId="10" fontId="25" fillId="0" borderId="4" xfId="1" applyNumberFormat="1" applyFont="1" applyBorder="1" applyAlignment="1">
      <alignment vertical="center" wrapText="1"/>
    </xf>
    <xf numFmtId="0" fontId="5" fillId="0" borderId="44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10" fontId="25" fillId="0" borderId="45" xfId="1" applyNumberFormat="1" applyFont="1" applyBorder="1" applyAlignment="1">
      <alignment vertical="center" wrapText="1"/>
    </xf>
    <xf numFmtId="0" fontId="5" fillId="0" borderId="46" xfId="1" applyFont="1" applyBorder="1" applyAlignment="1">
      <alignment vertical="center" wrapText="1"/>
    </xf>
    <xf numFmtId="0" fontId="5" fillId="0" borderId="47" xfId="1" applyFont="1" applyBorder="1" applyAlignment="1">
      <alignment vertical="center" wrapText="1"/>
    </xf>
    <xf numFmtId="14" fontId="6" fillId="0" borderId="1" xfId="1" applyNumberFormat="1" applyFont="1" applyBorder="1" applyAlignment="1">
      <alignment horizontal="center" vertical="center"/>
    </xf>
    <xf numFmtId="14" fontId="6" fillId="0" borderId="28" xfId="1" applyNumberFormat="1" applyFont="1" applyBorder="1" applyAlignment="1">
      <alignment horizontal="center" vertical="center"/>
    </xf>
    <xf numFmtId="167" fontId="24" fillId="4" borderId="46" xfId="5" applyNumberFormat="1" applyFont="1" applyFill="1" applyBorder="1" applyAlignment="1">
      <alignment horizontal="center" vertical="center"/>
    </xf>
    <xf numFmtId="0" fontId="24" fillId="4" borderId="46" xfId="0" applyFont="1" applyFill="1" applyBorder="1" applyAlignment="1">
      <alignment horizontal="center" vertical="center"/>
    </xf>
    <xf numFmtId="0" fontId="8" fillId="4" borderId="3" xfId="1" applyFont="1" applyFill="1" applyBorder="1" applyAlignment="1">
      <alignment horizontal="right" vertical="center" wrapText="1"/>
    </xf>
    <xf numFmtId="0" fontId="0" fillId="4" borderId="54" xfId="0" applyFont="1" applyFill="1" applyBorder="1" applyAlignment="1">
      <alignment horizontal="center" vertical="center"/>
    </xf>
    <xf numFmtId="0" fontId="0" fillId="4" borderId="31" xfId="0" applyFont="1" applyFill="1" applyBorder="1" applyAlignment="1">
      <alignment horizontal="center" vertical="center"/>
    </xf>
    <xf numFmtId="0" fontId="0" fillId="4" borderId="46" xfId="0" applyFont="1" applyFill="1" applyBorder="1" applyAlignment="1">
      <alignment horizontal="center" vertical="center"/>
    </xf>
    <xf numFmtId="0" fontId="0" fillId="4" borderId="55" xfId="0" applyFont="1" applyFill="1" applyBorder="1" applyAlignment="1">
      <alignment horizontal="center" vertical="center"/>
    </xf>
    <xf numFmtId="0" fontId="26" fillId="5" borderId="7" xfId="1" applyFont="1" applyFill="1" applyBorder="1" applyAlignment="1">
      <alignment vertical="center" wrapText="1"/>
    </xf>
    <xf numFmtId="0" fontId="24" fillId="4" borderId="31" xfId="0" applyFont="1" applyFill="1" applyBorder="1" applyAlignment="1">
      <alignment horizontal="center" vertical="center"/>
    </xf>
    <xf numFmtId="0" fontId="27" fillId="5" borderId="53" xfId="0" applyFont="1" applyFill="1" applyBorder="1" applyAlignment="1">
      <alignment horizontal="center" vertic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right" vertical="center"/>
    </xf>
    <xf numFmtId="0" fontId="4" fillId="0" borderId="0" xfId="0" applyFont="1" applyBorder="1" applyAlignment="1"/>
    <xf numFmtId="0" fontId="18" fillId="0" borderId="0" xfId="0" applyFont="1" applyFill="1" applyBorder="1" applyAlignment="1"/>
    <xf numFmtId="166" fontId="4" fillId="0" borderId="0" xfId="0" applyNumberFormat="1" applyFont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10" borderId="0" xfId="0" applyFont="1" applyFill="1" applyAlignment="1">
      <alignment horizontal="left" vertical="center"/>
    </xf>
    <xf numFmtId="0" fontId="4" fillId="10" borderId="0" xfId="0" applyFont="1" applyFill="1" applyAlignment="1">
      <alignment vertical="center"/>
    </xf>
    <xf numFmtId="0" fontId="4" fillId="10" borderId="0" xfId="0" applyFont="1" applyFill="1"/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6" fontId="6" fillId="0" borderId="0" xfId="2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4" fontId="6" fillId="0" borderId="0" xfId="1" applyNumberFormat="1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vertical="center"/>
    </xf>
    <xf numFmtId="0" fontId="28" fillId="0" borderId="14" xfId="0" applyFont="1" applyBorder="1"/>
    <xf numFmtId="0" fontId="28" fillId="0" borderId="0" xfId="0" applyFont="1"/>
    <xf numFmtId="0" fontId="29" fillId="11" borderId="28" xfId="1" applyFont="1" applyFill="1" applyBorder="1" applyAlignment="1">
      <alignment horizontal="center" vertical="center"/>
    </xf>
    <xf numFmtId="0" fontId="30" fillId="11" borderId="28" xfId="1" applyFont="1" applyFill="1" applyBorder="1" applyAlignment="1">
      <alignment horizontal="center" vertical="center" wrapText="1"/>
    </xf>
    <xf numFmtId="166" fontId="32" fillId="11" borderId="30" xfId="2" applyNumberFormat="1" applyFont="1" applyFill="1" applyBorder="1" applyAlignment="1">
      <alignment horizontal="center" vertical="center" wrapText="1"/>
    </xf>
    <xf numFmtId="0" fontId="31" fillId="11" borderId="30" xfId="1" applyFont="1" applyFill="1" applyBorder="1" applyAlignment="1">
      <alignment horizontal="center" vertical="center" wrapText="1"/>
    </xf>
    <xf numFmtId="14" fontId="32" fillId="11" borderId="56" xfId="1" applyNumberFormat="1" applyFont="1" applyFill="1" applyBorder="1" applyAlignment="1">
      <alignment horizontal="center" vertical="center"/>
    </xf>
    <xf numFmtId="166" fontId="34" fillId="11" borderId="30" xfId="2" applyNumberFormat="1" applyFont="1" applyFill="1" applyBorder="1" applyAlignment="1">
      <alignment vertical="center" wrapText="1"/>
    </xf>
    <xf numFmtId="0" fontId="31" fillId="11" borderId="28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/>
    </xf>
    <xf numFmtId="0" fontId="30" fillId="11" borderId="3" xfId="1" applyFont="1" applyFill="1" applyBorder="1" applyAlignment="1">
      <alignment horizontal="center" vertical="center" wrapText="1"/>
    </xf>
    <xf numFmtId="166" fontId="32" fillId="11" borderId="4" xfId="2" applyNumberFormat="1" applyFont="1" applyFill="1" applyBorder="1" applyAlignment="1">
      <alignment horizontal="center" vertical="center" wrapText="1"/>
    </xf>
    <xf numFmtId="0" fontId="31" fillId="11" borderId="2" xfId="1" applyFont="1" applyFill="1" applyBorder="1" applyAlignment="1">
      <alignment horizontal="center" vertical="center" wrapText="1"/>
    </xf>
    <xf numFmtId="14" fontId="32" fillId="11" borderId="5" xfId="1" applyNumberFormat="1" applyFont="1" applyFill="1" applyBorder="1" applyAlignment="1">
      <alignment horizontal="center" vertical="center"/>
    </xf>
    <xf numFmtId="166" fontId="34" fillId="11" borderId="12" xfId="2" applyNumberFormat="1" applyFont="1" applyFill="1" applyBorder="1" applyAlignment="1">
      <alignment vertical="center" wrapText="1"/>
    </xf>
    <xf numFmtId="0" fontId="31" fillId="11" borderId="1" xfId="1" applyFont="1" applyFill="1" applyBorder="1" applyAlignment="1">
      <alignment horizontal="center" vertical="center" wrapText="1"/>
    </xf>
    <xf numFmtId="166" fontId="13" fillId="12" borderId="12" xfId="2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 wrapText="1"/>
    </xf>
    <xf numFmtId="166" fontId="13" fillId="12" borderId="22" xfId="2" applyNumberFormat="1" applyFont="1" applyFill="1" applyBorder="1" applyAlignment="1">
      <alignment horizontal="center" vertical="center" wrapText="1"/>
    </xf>
    <xf numFmtId="166" fontId="13" fillId="12" borderId="43" xfId="2" applyNumberFormat="1" applyFont="1" applyFill="1" applyBorder="1" applyAlignment="1">
      <alignment vertical="center" wrapText="1"/>
    </xf>
    <xf numFmtId="166" fontId="13" fillId="12" borderId="22" xfId="2" applyNumberFormat="1" applyFont="1" applyFill="1" applyBorder="1" applyAlignment="1">
      <alignment vertical="center" wrapText="1"/>
    </xf>
    <xf numFmtId="166" fontId="13" fillId="12" borderId="12" xfId="2" applyNumberFormat="1" applyFont="1" applyFill="1" applyBorder="1" applyAlignment="1">
      <alignment vertical="center" wrapText="1"/>
    </xf>
    <xf numFmtId="1" fontId="8" fillId="13" borderId="3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vertical="center" wrapText="1"/>
    </xf>
    <xf numFmtId="0" fontId="28" fillId="0" borderId="0" xfId="0" applyFont="1" applyFill="1"/>
    <xf numFmtId="166" fontId="34" fillId="11" borderId="24" xfId="2" applyNumberFormat="1" applyFont="1" applyFill="1" applyBorder="1" applyAlignment="1">
      <alignment horizontal="center" vertical="center" wrapText="1"/>
    </xf>
    <xf numFmtId="166" fontId="34" fillId="11" borderId="5" xfId="2" applyNumberFormat="1" applyFont="1" applyFill="1" applyBorder="1" applyAlignment="1">
      <alignment horizontal="center" vertical="center" wrapText="1"/>
    </xf>
    <xf numFmtId="0" fontId="35" fillId="7" borderId="14" xfId="1" applyFont="1" applyFill="1" applyBorder="1" applyAlignment="1">
      <alignment horizontal="center" vertical="center" wrapText="1"/>
    </xf>
    <xf numFmtId="0" fontId="24" fillId="4" borderId="48" xfId="0" applyFont="1" applyFill="1" applyBorder="1" applyAlignment="1">
      <alignment horizontal="right" vertical="center"/>
    </xf>
    <xf numFmtId="0" fontId="24" fillId="4" borderId="31" xfId="0" applyFont="1" applyFill="1" applyBorder="1" applyAlignment="1">
      <alignment horizontal="right" vertical="center"/>
    </xf>
    <xf numFmtId="0" fontId="24" fillId="4" borderId="48" xfId="0" applyFont="1" applyFill="1" applyBorder="1" applyAlignment="1">
      <alignment horizontal="center" vertical="center"/>
    </xf>
    <xf numFmtId="0" fontId="24" fillId="4" borderId="31" xfId="0" applyFont="1" applyFill="1" applyBorder="1" applyAlignment="1">
      <alignment horizontal="center" vertical="center"/>
    </xf>
    <xf numFmtId="0" fontId="24" fillId="4" borderId="34" xfId="0" applyFont="1" applyFill="1" applyBorder="1" applyAlignment="1">
      <alignment horizontal="center" vertical="center"/>
    </xf>
    <xf numFmtId="0" fontId="24" fillId="4" borderId="49" xfId="0" applyFont="1" applyFill="1" applyBorder="1" applyAlignment="1">
      <alignment horizontal="center" vertical="center"/>
    </xf>
    <xf numFmtId="0" fontId="24" fillId="4" borderId="35" xfId="0" applyFont="1" applyFill="1" applyBorder="1" applyAlignment="1">
      <alignment horizontal="center" vertical="center"/>
    </xf>
    <xf numFmtId="0" fontId="24" fillId="4" borderId="36" xfId="0" applyFont="1" applyFill="1" applyBorder="1" applyAlignment="1">
      <alignment horizontal="center" vertical="center"/>
    </xf>
    <xf numFmtId="0" fontId="24" fillId="4" borderId="32" xfId="0" applyFont="1" applyFill="1" applyBorder="1" applyAlignment="1">
      <alignment horizontal="center" vertical="center"/>
    </xf>
    <xf numFmtId="0" fontId="24" fillId="4" borderId="37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4" fillId="4" borderId="11" xfId="0" applyFont="1" applyFill="1" applyBorder="1" applyAlignment="1">
      <alignment horizontal="center" vertical="center"/>
    </xf>
    <xf numFmtId="0" fontId="24" fillId="4" borderId="50" xfId="0" applyFont="1" applyFill="1" applyBorder="1" applyAlignment="1">
      <alignment horizontal="center" vertical="center"/>
    </xf>
    <xf numFmtId="0" fontId="24" fillId="4" borderId="51" xfId="0" applyFont="1" applyFill="1" applyBorder="1" applyAlignment="1">
      <alignment horizontal="center" vertical="center"/>
    </xf>
    <xf numFmtId="0" fontId="24" fillId="4" borderId="52" xfId="0" applyFont="1" applyFill="1" applyBorder="1" applyAlignment="1">
      <alignment horizontal="center" vertical="center"/>
    </xf>
    <xf numFmtId="0" fontId="24" fillId="4" borderId="47" xfId="0" applyFont="1" applyFill="1" applyBorder="1" applyAlignment="1">
      <alignment horizontal="center" vertical="center"/>
    </xf>
    <xf numFmtId="0" fontId="8" fillId="4" borderId="19" xfId="1" applyFont="1" applyFill="1" applyBorder="1" applyAlignment="1">
      <alignment horizontal="right" vertical="center" wrapText="1"/>
    </xf>
    <xf numFmtId="0" fontId="8" fillId="4" borderId="20" xfId="1" applyFont="1" applyFill="1" applyBorder="1" applyAlignment="1">
      <alignment horizontal="right" vertical="center" wrapText="1"/>
    </xf>
    <xf numFmtId="0" fontId="8" fillId="4" borderId="3" xfId="1" applyFont="1" applyFill="1" applyBorder="1" applyAlignment="1">
      <alignment horizontal="right" vertical="center" wrapText="1"/>
    </xf>
    <xf numFmtId="0" fontId="19" fillId="5" borderId="32" xfId="0" applyFont="1" applyFill="1" applyBorder="1" applyAlignment="1">
      <alignment horizontal="center" vertical="center"/>
    </xf>
    <xf numFmtId="0" fontId="19" fillId="5" borderId="37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6" fillId="7" borderId="9" xfId="1" applyFont="1" applyFill="1" applyBorder="1" applyAlignment="1">
      <alignment horizontal="center" vertical="center" wrapText="1"/>
    </xf>
    <xf numFmtId="0" fontId="24" fillId="4" borderId="32" xfId="0" applyFont="1" applyFill="1" applyBorder="1" applyAlignment="1">
      <alignment horizontal="center" vertical="center" wrapText="1"/>
    </xf>
    <xf numFmtId="0" fontId="24" fillId="4" borderId="9" xfId="0" applyFont="1" applyFill="1" applyBorder="1" applyAlignment="1">
      <alignment horizontal="center" vertical="center" wrapText="1"/>
    </xf>
    <xf numFmtId="0" fontId="24" fillId="4" borderId="11" xfId="0" applyFont="1" applyFill="1" applyBorder="1" applyAlignment="1">
      <alignment horizontal="center" vertical="center" wrapText="1"/>
    </xf>
    <xf numFmtId="3" fontId="33" fillId="11" borderId="4" xfId="1" applyNumberFormat="1" applyFont="1" applyFill="1" applyBorder="1" applyAlignment="1">
      <alignment horizontal="center" vertical="center"/>
    </xf>
    <xf numFmtId="3" fontId="33" fillId="11" borderId="2" xfId="1" applyNumberFormat="1" applyFont="1" applyFill="1" applyBorder="1" applyAlignment="1">
      <alignment horizontal="center" vertical="center"/>
    </xf>
    <xf numFmtId="3" fontId="33" fillId="11" borderId="1" xfId="1" applyNumberFormat="1" applyFont="1" applyFill="1" applyBorder="1" applyAlignment="1">
      <alignment horizontal="center" vertical="center"/>
    </xf>
    <xf numFmtId="3" fontId="33" fillId="11" borderId="45" xfId="1" applyNumberFormat="1" applyFont="1" applyFill="1" applyBorder="1" applyAlignment="1">
      <alignment horizontal="center" vertical="center"/>
    </xf>
    <xf numFmtId="3" fontId="33" fillId="11" borderId="52" xfId="1" applyNumberFormat="1" applyFont="1" applyFill="1" applyBorder="1" applyAlignment="1">
      <alignment horizontal="center" vertical="center"/>
    </xf>
    <xf numFmtId="3" fontId="33" fillId="11" borderId="47" xfId="1" applyNumberFormat="1" applyFont="1" applyFill="1" applyBorder="1" applyAlignment="1">
      <alignment horizontal="center" vertical="center"/>
    </xf>
    <xf numFmtId="0" fontId="31" fillId="11" borderId="15" xfId="1" applyFont="1" applyFill="1" applyBorder="1" applyAlignment="1">
      <alignment horizontal="center" vertical="center" wrapText="1"/>
    </xf>
    <xf numFmtId="0" fontId="31" fillId="11" borderId="3" xfId="1" applyFont="1" applyFill="1" applyBorder="1" applyAlignment="1">
      <alignment horizontal="center" vertical="center" wrapText="1"/>
    </xf>
    <xf numFmtId="166" fontId="32" fillId="11" borderId="24" xfId="2" applyNumberFormat="1" applyFont="1" applyFill="1" applyBorder="1" applyAlignment="1">
      <alignment horizontal="center" vertical="center" wrapText="1"/>
    </xf>
    <xf numFmtId="166" fontId="32" fillId="11" borderId="5" xfId="2" applyNumberFormat="1" applyFont="1" applyFill="1" applyBorder="1" applyAlignment="1">
      <alignment horizontal="center" vertical="center" wrapText="1"/>
    </xf>
    <xf numFmtId="1" fontId="30" fillId="11" borderId="15" xfId="1" applyNumberFormat="1" applyFont="1" applyFill="1" applyBorder="1" applyAlignment="1">
      <alignment horizontal="center" vertical="center"/>
    </xf>
    <xf numFmtId="1" fontId="30" fillId="11" borderId="3" xfId="1" applyNumberFormat="1" applyFont="1" applyFill="1" applyBorder="1" applyAlignment="1">
      <alignment horizontal="center" vertical="center"/>
    </xf>
    <xf numFmtId="0" fontId="7" fillId="4" borderId="19" xfId="1" applyFont="1" applyFill="1" applyBorder="1" applyAlignment="1">
      <alignment horizontal="center" vertical="center"/>
    </xf>
    <xf numFmtId="0" fontId="7" fillId="4" borderId="20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 wrapText="1"/>
    </xf>
    <xf numFmtId="0" fontId="9" fillId="0" borderId="40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1" fontId="8" fillId="9" borderId="15" xfId="1" applyNumberFormat="1" applyFont="1" applyFill="1" applyBorder="1" applyAlignment="1">
      <alignment horizontal="center" vertical="center"/>
    </xf>
    <xf numFmtId="1" fontId="8" fillId="9" borderId="3" xfId="1" applyNumberFormat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66" fontId="6" fillId="8" borderId="24" xfId="2" applyNumberFormat="1" applyFont="1" applyFill="1" applyBorder="1" applyAlignment="1">
      <alignment horizontal="center" vertical="center" wrapText="1"/>
    </xf>
    <xf numFmtId="166" fontId="6" fillId="8" borderId="5" xfId="2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166" fontId="6" fillId="4" borderId="29" xfId="2" applyNumberFormat="1" applyFont="1" applyFill="1" applyBorder="1" applyAlignment="1">
      <alignment horizontal="center" vertical="center" wrapText="1"/>
    </xf>
    <xf numFmtId="166" fontId="6" fillId="4" borderId="40" xfId="2" applyNumberFormat="1" applyFont="1" applyFill="1" applyBorder="1" applyAlignment="1">
      <alignment horizontal="center" vertical="center" wrapText="1"/>
    </xf>
    <xf numFmtId="166" fontId="6" fillId="4" borderId="12" xfId="2" applyNumberFormat="1" applyFont="1" applyFill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166" fontId="6" fillId="5" borderId="24" xfId="2" applyNumberFormat="1" applyFont="1" applyFill="1" applyBorder="1" applyAlignment="1">
      <alignment horizontal="center" vertical="center" wrapText="1"/>
    </xf>
    <xf numFmtId="166" fontId="6" fillId="5" borderId="39" xfId="2" applyNumberFormat="1" applyFont="1" applyFill="1" applyBorder="1" applyAlignment="1">
      <alignment horizontal="center" vertical="center" wrapText="1"/>
    </xf>
    <xf numFmtId="166" fontId="6" fillId="5" borderId="5" xfId="2" applyNumberFormat="1" applyFont="1" applyFill="1" applyBorder="1" applyAlignment="1">
      <alignment horizontal="center" vertical="center" wrapText="1"/>
    </xf>
    <xf numFmtId="3" fontId="12" fillId="0" borderId="25" xfId="1" applyNumberFormat="1" applyFont="1" applyBorder="1" applyAlignment="1">
      <alignment horizontal="center" vertical="center"/>
    </xf>
    <xf numFmtId="3" fontId="12" fillId="0" borderId="26" xfId="1" applyNumberFormat="1" applyFont="1" applyBorder="1" applyAlignment="1">
      <alignment horizontal="center" vertical="center"/>
    </xf>
    <xf numFmtId="3" fontId="12" fillId="0" borderId="27" xfId="1" applyNumberFormat="1" applyFont="1" applyBorder="1" applyAlignment="1">
      <alignment horizontal="center" vertical="center"/>
    </xf>
    <xf numFmtId="3" fontId="12" fillId="0" borderId="14" xfId="1" applyNumberFormat="1" applyFont="1" applyBorder="1" applyAlignment="1">
      <alignment horizontal="center" vertical="center"/>
    </xf>
    <xf numFmtId="3" fontId="12" fillId="0" borderId="0" xfId="1" applyNumberFormat="1" applyFont="1" applyBorder="1" applyAlignment="1">
      <alignment horizontal="center" vertical="center"/>
    </xf>
    <xf numFmtId="3" fontId="12" fillId="0" borderId="41" xfId="1" applyNumberFormat="1" applyFont="1" applyBorder="1" applyAlignment="1">
      <alignment horizontal="center" vertical="center"/>
    </xf>
    <xf numFmtId="3" fontId="12" fillId="0" borderId="4" xfId="1" applyNumberFormat="1" applyFont="1" applyBorder="1" applyAlignment="1">
      <alignment horizontal="center" vertical="center"/>
    </xf>
    <xf numFmtId="3" fontId="12" fillId="0" borderId="2" xfId="1" applyNumberFormat="1" applyFont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center"/>
    </xf>
    <xf numFmtId="1" fontId="8" fillId="13" borderId="15" xfId="1" applyNumberFormat="1" applyFont="1" applyFill="1" applyBorder="1" applyAlignment="1">
      <alignment horizontal="center" vertical="center"/>
    </xf>
    <xf numFmtId="1" fontId="8" fillId="13" borderId="3" xfId="1" applyNumberFormat="1" applyFont="1" applyFill="1" applyBorder="1" applyAlignment="1">
      <alignment horizontal="center" vertical="center"/>
    </xf>
    <xf numFmtId="166" fontId="13" fillId="12" borderId="24" xfId="2" applyNumberFormat="1" applyFont="1" applyFill="1" applyBorder="1" applyAlignment="1">
      <alignment horizontal="center" vertical="center" wrapText="1"/>
    </xf>
    <xf numFmtId="166" fontId="13" fillId="12" borderId="5" xfId="2" applyNumberFormat="1" applyFont="1" applyFill="1" applyBorder="1" applyAlignment="1">
      <alignment horizontal="center" vertical="center" wrapText="1"/>
    </xf>
    <xf numFmtId="3" fontId="12" fillId="0" borderId="16" xfId="1" applyNumberFormat="1" applyFont="1" applyBorder="1" applyAlignment="1">
      <alignment horizontal="center" vertical="center"/>
    </xf>
    <xf numFmtId="3" fontId="12" fillId="0" borderId="17" xfId="1" applyNumberFormat="1" applyFont="1" applyBorder="1" applyAlignment="1">
      <alignment horizontal="center" vertical="center"/>
    </xf>
    <xf numFmtId="3" fontId="12" fillId="0" borderId="18" xfId="1" applyNumberFormat="1" applyFont="1" applyBorder="1" applyAlignment="1">
      <alignment horizontal="center" vertical="center"/>
    </xf>
    <xf numFmtId="14" fontId="6" fillId="0" borderId="24" xfId="1" applyNumberFormat="1" applyFont="1" applyBorder="1" applyAlignment="1">
      <alignment horizontal="center" vertical="center"/>
    </xf>
    <xf numFmtId="14" fontId="6" fillId="0" borderId="5" xfId="1" applyNumberFormat="1" applyFont="1" applyBorder="1" applyAlignment="1">
      <alignment horizontal="center" vertical="center"/>
    </xf>
    <xf numFmtId="166" fontId="13" fillId="12" borderId="39" xfId="2" applyNumberFormat="1" applyFont="1" applyFill="1" applyBorder="1" applyAlignment="1">
      <alignment horizontal="center" vertical="center" wrapText="1"/>
    </xf>
    <xf numFmtId="14" fontId="6" fillId="0" borderId="39" xfId="1" applyNumberFormat="1" applyFont="1" applyBorder="1" applyAlignment="1">
      <alignment horizontal="center" vertical="center"/>
    </xf>
    <xf numFmtId="1" fontId="8" fillId="13" borderId="20" xfId="1" applyNumberFormat="1" applyFont="1" applyFill="1" applyBorder="1" applyAlignment="1">
      <alignment horizontal="center" vertical="center"/>
    </xf>
  </cellXfs>
  <cellStyles count="6">
    <cellStyle name="Comma" xfId="5" builtinId="3"/>
    <cellStyle name="Comma 2" xfId="3"/>
    <cellStyle name="Comma 3" xfId="2"/>
    <cellStyle name="Normal" xfId="0" builtinId="0"/>
    <cellStyle name="Normal 2" xfId="4"/>
    <cellStyle name="Normal 3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rightToLeft="1" tabSelected="1" zoomScale="70" zoomScaleNormal="70" zoomScalePageLayoutView="80" workbookViewId="0">
      <pane ySplit="4" topLeftCell="A14" activePane="bottomLeft" state="frozen"/>
      <selection pane="bottomLeft" activeCell="Q12" sqref="Q12:Q13"/>
    </sheetView>
  </sheetViews>
  <sheetFormatPr defaultColWidth="8.81640625" defaultRowHeight="17.399999999999999" x14ac:dyDescent="0.3"/>
  <cols>
    <col min="1" max="1" width="2" style="1" customWidth="1"/>
    <col min="2" max="2" width="3.81640625" style="13" customWidth="1"/>
    <col min="3" max="3" width="13.90625" style="65" customWidth="1"/>
    <col min="4" max="4" width="40.1796875" style="4" customWidth="1"/>
    <col min="5" max="5" width="14.36328125" style="4" customWidth="1"/>
    <col min="6" max="6" width="13.26953125" style="4" customWidth="1"/>
    <col min="7" max="7" width="14.36328125" style="4" customWidth="1"/>
    <col min="8" max="10" width="5" style="1" customWidth="1"/>
    <col min="11" max="11" width="40.36328125" style="1" customWidth="1"/>
    <col min="12" max="12" width="13.08984375" style="4" customWidth="1"/>
    <col min="13" max="13" width="8.6328125" style="4" customWidth="1"/>
    <col min="14" max="14" width="14.36328125" style="4" customWidth="1"/>
    <col min="15" max="15" width="13.7265625" style="4" customWidth="1"/>
    <col min="16" max="16" width="14.08984375" style="1" customWidth="1"/>
    <col min="17" max="17" width="15.453125" style="15" customWidth="1"/>
    <col min="18" max="26" width="8.81640625" style="75"/>
    <col min="27" max="30" width="8.81640625" style="15"/>
    <col min="31" max="16384" width="8.81640625" style="1"/>
  </cols>
  <sheetData>
    <row r="1" spans="1:26" ht="6.6" customHeight="1" x14ac:dyDescent="0.3"/>
    <row r="2" spans="1:26" ht="25.8" thickBot="1" x14ac:dyDescent="0.5">
      <c r="D2" s="16"/>
      <c r="K2" s="22" t="s">
        <v>32</v>
      </c>
    </row>
    <row r="3" spans="1:26" ht="22.2" customHeight="1" thickBot="1" x14ac:dyDescent="0.4">
      <c r="B3" s="14"/>
      <c r="C3" s="66"/>
      <c r="D3" s="3"/>
      <c r="E3" s="3"/>
      <c r="F3" s="3"/>
      <c r="G3" s="12">
        <v>2</v>
      </c>
      <c r="H3" s="2"/>
      <c r="I3" s="2"/>
      <c r="J3" s="2"/>
      <c r="K3" s="16"/>
      <c r="L3" s="3"/>
      <c r="M3" s="3"/>
      <c r="N3" s="12">
        <v>1</v>
      </c>
      <c r="O3" s="12" t="s">
        <v>12</v>
      </c>
      <c r="P3" s="2"/>
    </row>
    <row r="4" spans="1:26" ht="59.4" customHeight="1" thickBot="1" x14ac:dyDescent="0.35">
      <c r="A4" s="15"/>
      <c r="B4" s="5"/>
      <c r="C4" s="105" t="s">
        <v>0</v>
      </c>
      <c r="D4" s="5" t="s">
        <v>1</v>
      </c>
      <c r="E4" s="8" t="s">
        <v>2</v>
      </c>
      <c r="F4" s="6" t="s">
        <v>3</v>
      </c>
      <c r="G4" s="7" t="s">
        <v>10</v>
      </c>
      <c r="H4" s="23" t="s">
        <v>4</v>
      </c>
      <c r="I4" s="24" t="s">
        <v>5</v>
      </c>
      <c r="J4" s="25" t="s">
        <v>6</v>
      </c>
      <c r="K4" s="8" t="s">
        <v>8</v>
      </c>
      <c r="L4" s="9" t="s">
        <v>37</v>
      </c>
      <c r="M4" s="5" t="s">
        <v>7</v>
      </c>
      <c r="N4" s="10"/>
      <c r="O4" s="11" t="s">
        <v>11</v>
      </c>
      <c r="P4" s="26" t="s">
        <v>13</v>
      </c>
    </row>
    <row r="5" spans="1:26" ht="37.799999999999997" customHeight="1" thickTop="1" thickBot="1" x14ac:dyDescent="0.35">
      <c r="A5" s="17"/>
      <c r="B5" s="81">
        <v>1</v>
      </c>
      <c r="C5" s="80" t="s">
        <v>16</v>
      </c>
      <c r="D5" s="78" t="s">
        <v>33</v>
      </c>
      <c r="E5" s="21" t="s">
        <v>38</v>
      </c>
      <c r="F5" s="18">
        <v>50000</v>
      </c>
      <c r="G5" s="19">
        <f>SUM(F5:F5)</f>
        <v>50000</v>
      </c>
      <c r="H5" s="233" t="s">
        <v>14</v>
      </c>
      <c r="I5" s="234"/>
      <c r="J5" s="235"/>
      <c r="K5" s="20" t="s">
        <v>39</v>
      </c>
      <c r="L5" s="79" t="s">
        <v>36</v>
      </c>
      <c r="M5" s="149">
        <v>2283</v>
      </c>
      <c r="N5" s="143"/>
      <c r="O5" s="144">
        <f>G5</f>
        <v>50000</v>
      </c>
      <c r="P5" s="27"/>
    </row>
    <row r="6" spans="1:26" ht="37.799999999999997" customHeight="1" thickTop="1" thickBot="1" x14ac:dyDescent="0.35">
      <c r="A6" s="17"/>
      <c r="B6" s="34">
        <v>2</v>
      </c>
      <c r="C6" s="100" t="s">
        <v>67</v>
      </c>
      <c r="D6" s="30" t="s">
        <v>66</v>
      </c>
      <c r="E6" s="21" t="s">
        <v>70</v>
      </c>
      <c r="F6" s="18">
        <v>150000</v>
      </c>
      <c r="G6" s="19">
        <f>+F6</f>
        <v>150000</v>
      </c>
      <c r="H6" s="233" t="s">
        <v>14</v>
      </c>
      <c r="I6" s="234"/>
      <c r="J6" s="235"/>
      <c r="K6" s="20" t="s">
        <v>65</v>
      </c>
      <c r="L6" s="31" t="s">
        <v>40</v>
      </c>
      <c r="M6" s="149">
        <v>2284</v>
      </c>
      <c r="N6" s="143"/>
      <c r="O6" s="144">
        <f>G6+N6</f>
        <v>150000</v>
      </c>
      <c r="P6" s="27"/>
    </row>
    <row r="7" spans="1:26" ht="38.4" customHeight="1" thickTop="1" x14ac:dyDescent="0.3">
      <c r="A7" s="17"/>
      <c r="B7" s="29">
        <v>3</v>
      </c>
      <c r="C7" s="62" t="s">
        <v>63</v>
      </c>
      <c r="D7" s="210" t="s">
        <v>35</v>
      </c>
      <c r="E7" s="206" t="s">
        <v>34</v>
      </c>
      <c r="F7" s="28">
        <v>5000000</v>
      </c>
      <c r="G7" s="217">
        <f>SUM(F7:F8)</f>
        <v>7500000</v>
      </c>
      <c r="H7" s="220" t="s">
        <v>14</v>
      </c>
      <c r="I7" s="221"/>
      <c r="J7" s="222"/>
      <c r="K7" s="33" t="s">
        <v>64</v>
      </c>
      <c r="L7" s="236"/>
      <c r="M7" s="229">
        <v>2188</v>
      </c>
      <c r="N7" s="145"/>
      <c r="O7" s="231">
        <f>G7+N8</f>
        <v>10000000</v>
      </c>
      <c r="P7" s="32"/>
    </row>
    <row r="8" spans="1:26" ht="38.4" customHeight="1" thickBot="1" x14ac:dyDescent="0.35">
      <c r="A8" s="17"/>
      <c r="B8" s="81">
        <v>4</v>
      </c>
      <c r="C8" s="80" t="s">
        <v>17</v>
      </c>
      <c r="D8" s="212"/>
      <c r="E8" s="207"/>
      <c r="F8" s="18">
        <v>2500000</v>
      </c>
      <c r="G8" s="219"/>
      <c r="H8" s="226" t="s">
        <v>15</v>
      </c>
      <c r="I8" s="227"/>
      <c r="J8" s="228"/>
      <c r="K8" s="82" t="s">
        <v>69</v>
      </c>
      <c r="L8" s="237"/>
      <c r="M8" s="230"/>
      <c r="N8" s="143">
        <v>2500000</v>
      </c>
      <c r="O8" s="232"/>
      <c r="P8" s="27" t="s">
        <v>17</v>
      </c>
    </row>
    <row r="9" spans="1:26" ht="24" customHeight="1" thickTop="1" x14ac:dyDescent="0.3">
      <c r="A9" s="17"/>
      <c r="B9" s="194">
        <v>5</v>
      </c>
      <c r="C9" s="171" t="s">
        <v>41</v>
      </c>
      <c r="D9" s="210" t="s">
        <v>42</v>
      </c>
      <c r="E9" s="206" t="s">
        <v>43</v>
      </c>
      <c r="F9" s="213">
        <v>250000</v>
      </c>
      <c r="G9" s="217">
        <f>+F9+F11</f>
        <v>250000</v>
      </c>
      <c r="H9" s="220" t="s">
        <v>14</v>
      </c>
      <c r="I9" s="221"/>
      <c r="J9" s="222"/>
      <c r="K9" s="197" t="s">
        <v>54</v>
      </c>
      <c r="L9" s="236" t="s">
        <v>46</v>
      </c>
      <c r="M9" s="229">
        <v>2006</v>
      </c>
      <c r="N9" s="146">
        <v>3483000</v>
      </c>
      <c r="O9" s="231">
        <f>G9+N9+N10+N11</f>
        <v>7849000</v>
      </c>
      <c r="P9" s="32" t="s">
        <v>44</v>
      </c>
    </row>
    <row r="10" spans="1:26" ht="24" customHeight="1" x14ac:dyDescent="0.3">
      <c r="A10" s="17"/>
      <c r="B10" s="195"/>
      <c r="C10" s="172"/>
      <c r="D10" s="211"/>
      <c r="E10" s="216"/>
      <c r="F10" s="214"/>
      <c r="G10" s="218"/>
      <c r="H10" s="223"/>
      <c r="I10" s="224"/>
      <c r="J10" s="225"/>
      <c r="K10" s="198"/>
      <c r="L10" s="239"/>
      <c r="M10" s="240"/>
      <c r="N10" s="147">
        <v>816000</v>
      </c>
      <c r="O10" s="238"/>
      <c r="P10" s="83" t="s">
        <v>41</v>
      </c>
    </row>
    <row r="11" spans="1:26" ht="24" customHeight="1" thickBot="1" x14ac:dyDescent="0.35">
      <c r="A11" s="17"/>
      <c r="B11" s="196"/>
      <c r="C11" s="173"/>
      <c r="D11" s="212"/>
      <c r="E11" s="207"/>
      <c r="F11" s="215"/>
      <c r="G11" s="219"/>
      <c r="H11" s="226"/>
      <c r="I11" s="227"/>
      <c r="J11" s="228"/>
      <c r="K11" s="199"/>
      <c r="L11" s="237"/>
      <c r="M11" s="230"/>
      <c r="N11" s="148">
        <v>3300000</v>
      </c>
      <c r="O11" s="232"/>
      <c r="P11" s="27" t="s">
        <v>45</v>
      </c>
    </row>
    <row r="12" spans="1:26" s="128" customFormat="1" ht="37.200000000000003" customHeight="1" thickTop="1" x14ac:dyDescent="0.3">
      <c r="A12" s="127"/>
      <c r="B12" s="129">
        <v>6</v>
      </c>
      <c r="C12" s="130" t="s">
        <v>77</v>
      </c>
      <c r="D12" s="188" t="s">
        <v>78</v>
      </c>
      <c r="E12" s="188" t="s">
        <v>79</v>
      </c>
      <c r="F12" s="131">
        <v>500000</v>
      </c>
      <c r="G12" s="190">
        <f>F12+F13</f>
        <v>550000</v>
      </c>
      <c r="H12" s="185" t="s">
        <v>14</v>
      </c>
      <c r="I12" s="186"/>
      <c r="J12" s="187"/>
      <c r="K12" s="132" t="s">
        <v>80</v>
      </c>
      <c r="L12" s="133" t="s">
        <v>81</v>
      </c>
      <c r="M12" s="192">
        <v>2282</v>
      </c>
      <c r="N12" s="134"/>
      <c r="O12" s="152">
        <f t="shared" ref="O12" si="0">G12+N12</f>
        <v>550000</v>
      </c>
      <c r="P12" s="135"/>
      <c r="Q12" s="154" t="s">
        <v>83</v>
      </c>
      <c r="R12" s="150"/>
      <c r="S12" s="150"/>
      <c r="T12" s="150"/>
      <c r="U12" s="150"/>
      <c r="V12" s="150"/>
      <c r="W12" s="151"/>
    </row>
    <row r="13" spans="1:26" s="128" customFormat="1" ht="37.200000000000003" customHeight="1" thickBot="1" x14ac:dyDescent="0.35">
      <c r="A13" s="127"/>
      <c r="B13" s="136">
        <v>7</v>
      </c>
      <c r="C13" s="137" t="s">
        <v>17</v>
      </c>
      <c r="D13" s="189"/>
      <c r="E13" s="189"/>
      <c r="F13" s="138">
        <v>50000</v>
      </c>
      <c r="G13" s="191"/>
      <c r="H13" s="182" t="s">
        <v>15</v>
      </c>
      <c r="I13" s="183"/>
      <c r="J13" s="184"/>
      <c r="K13" s="139" t="s">
        <v>82</v>
      </c>
      <c r="L13" s="140"/>
      <c r="M13" s="193"/>
      <c r="N13" s="141"/>
      <c r="O13" s="153"/>
      <c r="P13" s="142"/>
      <c r="Q13" s="154"/>
      <c r="R13" s="150"/>
      <c r="S13" s="150"/>
      <c r="T13" s="150"/>
      <c r="U13" s="150"/>
      <c r="V13" s="150"/>
      <c r="W13" s="151"/>
    </row>
    <row r="14" spans="1:26" ht="28.8" customHeight="1" thickTop="1" thickBot="1" x14ac:dyDescent="0.35">
      <c r="A14" s="17"/>
      <c r="F14" s="73">
        <f>SUM(F5:F11)</f>
        <v>7950000</v>
      </c>
      <c r="G14" s="74">
        <f>SUM(G5:G11)</f>
        <v>7950000</v>
      </c>
      <c r="N14" s="74">
        <f>SUM(N5:N11)</f>
        <v>10099000</v>
      </c>
      <c r="O14" s="74">
        <f>SUM(O5:O11)</f>
        <v>18049000</v>
      </c>
      <c r="Q14" s="61">
        <f>+G14-F14</f>
        <v>0</v>
      </c>
    </row>
    <row r="15" spans="1:26" ht="31.8" customHeight="1" x14ac:dyDescent="0.3">
      <c r="A15" s="15"/>
      <c r="B15" s="116" t="s">
        <v>60</v>
      </c>
      <c r="C15" s="117" t="s">
        <v>61</v>
      </c>
      <c r="D15" s="118"/>
      <c r="F15" s="58"/>
      <c r="G15" s="58"/>
      <c r="N15" s="58"/>
      <c r="O15" s="58"/>
      <c r="Q15" s="61"/>
    </row>
    <row r="16" spans="1:26" s="110" customFormat="1" ht="37.799999999999997" customHeight="1" thickBot="1" x14ac:dyDescent="0.4">
      <c r="B16" s="59"/>
      <c r="C16" s="111" t="s">
        <v>31</v>
      </c>
      <c r="D16" s="59"/>
      <c r="E16" s="59"/>
      <c r="F16" s="58"/>
      <c r="G16" s="58"/>
      <c r="L16" s="59"/>
      <c r="M16" s="59"/>
      <c r="N16" s="58"/>
      <c r="O16" s="58"/>
      <c r="Q16" s="112">
        <f>O14-N14-G14</f>
        <v>0</v>
      </c>
      <c r="R16" s="113"/>
      <c r="S16" s="113"/>
      <c r="T16" s="113"/>
      <c r="U16" s="113"/>
      <c r="V16" s="113"/>
      <c r="W16" s="113"/>
      <c r="X16" s="113"/>
      <c r="Y16" s="113"/>
      <c r="Z16" s="113"/>
    </row>
    <row r="17" spans="2:30" ht="46.8" customHeight="1" thickBot="1" x14ac:dyDescent="0.35">
      <c r="B17" s="60"/>
      <c r="C17" s="63" t="s">
        <v>0</v>
      </c>
      <c r="D17" s="41" t="s">
        <v>1</v>
      </c>
      <c r="E17" s="41" t="s">
        <v>2</v>
      </c>
      <c r="F17" s="42" t="s">
        <v>3</v>
      </c>
      <c r="G17" s="43" t="s">
        <v>10</v>
      </c>
      <c r="H17" s="44" t="s">
        <v>4</v>
      </c>
      <c r="I17" s="45" t="s">
        <v>5</v>
      </c>
      <c r="J17" s="46" t="s">
        <v>6</v>
      </c>
      <c r="K17" s="47" t="s">
        <v>8</v>
      </c>
      <c r="L17" s="48" t="s">
        <v>9</v>
      </c>
      <c r="M17" s="49" t="s">
        <v>7</v>
      </c>
      <c r="N17" s="15"/>
      <c r="O17" s="15"/>
      <c r="P17" s="15"/>
    </row>
    <row r="18" spans="2:30" ht="29.4" customHeight="1" x14ac:dyDescent="0.3">
      <c r="B18" s="89">
        <v>8</v>
      </c>
      <c r="C18" s="87" t="s">
        <v>47</v>
      </c>
      <c r="D18" s="204" t="s">
        <v>28</v>
      </c>
      <c r="E18" s="206" t="s">
        <v>26</v>
      </c>
      <c r="F18" s="85">
        <v>6000000</v>
      </c>
      <c r="G18" s="208">
        <f>SUM(F18:F19)</f>
        <v>18000000</v>
      </c>
      <c r="H18" s="93" t="s">
        <v>49</v>
      </c>
      <c r="I18" s="94">
        <v>15</v>
      </c>
      <c r="J18" s="95" t="s">
        <v>29</v>
      </c>
      <c r="K18" s="202" t="s">
        <v>30</v>
      </c>
      <c r="L18" s="97"/>
      <c r="M18" s="200">
        <v>2263</v>
      </c>
      <c r="N18" s="15"/>
      <c r="O18" s="15"/>
      <c r="P18" s="15"/>
    </row>
    <row r="19" spans="2:30" ht="29.4" customHeight="1" thickBot="1" x14ac:dyDescent="0.35">
      <c r="B19" s="88">
        <v>9</v>
      </c>
      <c r="C19" s="86" t="s">
        <v>48</v>
      </c>
      <c r="D19" s="205"/>
      <c r="E19" s="207"/>
      <c r="F19" s="84">
        <v>12000000</v>
      </c>
      <c r="G19" s="209"/>
      <c r="H19" s="90" t="s">
        <v>49</v>
      </c>
      <c r="I19" s="91">
        <v>15</v>
      </c>
      <c r="J19" s="92" t="s">
        <v>29</v>
      </c>
      <c r="K19" s="203"/>
      <c r="L19" s="96"/>
      <c r="M19" s="201"/>
      <c r="N19" s="15"/>
      <c r="O19" s="15"/>
      <c r="P19" s="15"/>
    </row>
    <row r="20" spans="2:30" ht="27" customHeight="1" thickTop="1" thickBot="1" x14ac:dyDescent="0.35">
      <c r="B20" s="50"/>
      <c r="C20" s="64"/>
      <c r="D20" s="51" t="s">
        <v>27</v>
      </c>
      <c r="E20" s="54"/>
      <c r="F20" s="52">
        <f>SUM(F18:F19)</f>
        <v>18000000</v>
      </c>
      <c r="G20" s="53">
        <f>SUM(G18:G19)</f>
        <v>18000000</v>
      </c>
      <c r="H20" s="178"/>
      <c r="I20" s="178"/>
      <c r="J20" s="178"/>
      <c r="K20" s="55"/>
      <c r="L20" s="56"/>
      <c r="M20" s="57"/>
      <c r="N20" s="15"/>
      <c r="O20" s="15"/>
      <c r="P20" s="15"/>
    </row>
    <row r="21" spans="2:30" s="76" customFormat="1" ht="27" customHeight="1" x14ac:dyDescent="0.3">
      <c r="B21" s="119"/>
      <c r="C21" s="120"/>
      <c r="D21" s="121"/>
      <c r="E21" s="122"/>
      <c r="F21" s="123"/>
      <c r="G21" s="123"/>
      <c r="H21" s="122"/>
      <c r="I21" s="122"/>
      <c r="J21" s="122"/>
      <c r="K21" s="124"/>
      <c r="L21" s="125"/>
      <c r="M21" s="126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</row>
    <row r="22" spans="2:30" ht="37.799999999999997" customHeight="1" thickBot="1" x14ac:dyDescent="0.4">
      <c r="B22" s="35"/>
      <c r="C22" s="111" t="s">
        <v>71</v>
      </c>
      <c r="D22" s="114"/>
      <c r="E22" s="36"/>
      <c r="F22" s="36"/>
      <c r="G22" s="36"/>
      <c r="H22" s="36"/>
      <c r="I22" s="36"/>
      <c r="J22" s="36"/>
      <c r="K22" s="36"/>
      <c r="L22" s="36"/>
      <c r="M22" s="37"/>
    </row>
    <row r="23" spans="2:30" ht="22.8" customHeight="1" thickBot="1" x14ac:dyDescent="0.35">
      <c r="B23" s="107"/>
      <c r="C23" s="70" t="s">
        <v>18</v>
      </c>
      <c r="D23" s="71" t="s">
        <v>1</v>
      </c>
      <c r="E23" s="71" t="s">
        <v>19</v>
      </c>
      <c r="F23" s="72" t="s">
        <v>20</v>
      </c>
      <c r="G23" s="71" t="s">
        <v>21</v>
      </c>
      <c r="H23" s="174" t="s">
        <v>22</v>
      </c>
      <c r="I23" s="175"/>
      <c r="J23" s="174" t="s">
        <v>23</v>
      </c>
      <c r="K23" s="176"/>
      <c r="L23" s="176"/>
      <c r="M23" s="177"/>
      <c r="N23" s="38" t="s">
        <v>24</v>
      </c>
      <c r="O23" s="40"/>
      <c r="P23" s="40"/>
      <c r="Q23" s="40"/>
      <c r="R23" s="76"/>
      <c r="S23" s="39"/>
    </row>
    <row r="24" spans="2:30" ht="58.2" customHeight="1" thickBot="1" x14ac:dyDescent="0.35">
      <c r="B24" s="102">
        <v>10</v>
      </c>
      <c r="C24" s="67">
        <v>1872</v>
      </c>
      <c r="D24" s="106" t="s">
        <v>72</v>
      </c>
      <c r="E24" s="69">
        <v>-4500000</v>
      </c>
      <c r="F24" s="69">
        <f>+E24</f>
        <v>-4500000</v>
      </c>
      <c r="G24" s="106"/>
      <c r="H24" s="163"/>
      <c r="I24" s="164"/>
      <c r="J24" s="179" t="s">
        <v>73</v>
      </c>
      <c r="K24" s="180"/>
      <c r="L24" s="180"/>
      <c r="M24" s="181"/>
      <c r="N24" s="108">
        <v>521</v>
      </c>
      <c r="O24" s="109" t="s">
        <v>75</v>
      </c>
      <c r="P24" s="109"/>
      <c r="Q24" s="115"/>
      <c r="R24" s="4"/>
      <c r="S24" s="40"/>
    </row>
    <row r="25" spans="2:30" ht="27.6" customHeight="1" thickBot="1" x14ac:dyDescent="0.35">
      <c r="B25" s="101">
        <v>11</v>
      </c>
      <c r="C25" s="67">
        <v>2028</v>
      </c>
      <c r="D25" s="68" t="s">
        <v>50</v>
      </c>
      <c r="E25" s="69">
        <v>200000</v>
      </c>
      <c r="F25" s="69">
        <f>E25</f>
        <v>200000</v>
      </c>
      <c r="G25" s="68"/>
      <c r="H25" s="163"/>
      <c r="I25" s="164"/>
      <c r="J25" s="163" t="s">
        <v>68</v>
      </c>
      <c r="K25" s="165"/>
      <c r="L25" s="165"/>
      <c r="M25" s="166"/>
      <c r="N25" s="108">
        <v>523</v>
      </c>
      <c r="O25" s="109" t="s">
        <v>25</v>
      </c>
      <c r="P25" s="109"/>
      <c r="Q25" s="77"/>
      <c r="R25" s="76"/>
      <c r="S25" s="77"/>
    </row>
    <row r="26" spans="2:30" ht="28.8" customHeight="1" thickBot="1" x14ac:dyDescent="0.35">
      <c r="B26" s="102">
        <v>12</v>
      </c>
      <c r="C26" s="67">
        <v>2265</v>
      </c>
      <c r="D26" s="68" t="s">
        <v>51</v>
      </c>
      <c r="E26" s="69">
        <v>-200000</v>
      </c>
      <c r="F26" s="69">
        <f>E26</f>
        <v>-200000</v>
      </c>
      <c r="G26" s="68"/>
      <c r="H26" s="163"/>
      <c r="I26" s="164"/>
      <c r="J26" s="163" t="s">
        <v>74</v>
      </c>
      <c r="K26" s="165"/>
      <c r="L26" s="165"/>
      <c r="M26" s="166"/>
      <c r="Q26" s="77"/>
      <c r="R26" s="76"/>
      <c r="S26" s="77"/>
    </row>
    <row r="27" spans="2:30" ht="25.2" customHeight="1" thickBot="1" x14ac:dyDescent="0.35">
      <c r="B27" s="102">
        <v>12</v>
      </c>
      <c r="C27" s="67">
        <v>2115</v>
      </c>
      <c r="D27" s="68" t="s">
        <v>52</v>
      </c>
      <c r="E27" s="69">
        <v>40141</v>
      </c>
      <c r="F27" s="69">
        <f>E27</f>
        <v>40141</v>
      </c>
      <c r="G27" s="68">
        <v>521</v>
      </c>
      <c r="H27" s="163">
        <v>523</v>
      </c>
      <c r="I27" s="164"/>
      <c r="J27" s="163" t="s">
        <v>53</v>
      </c>
      <c r="K27" s="165"/>
      <c r="L27" s="165"/>
      <c r="M27" s="166"/>
      <c r="P27" s="4"/>
      <c r="Q27" s="115"/>
      <c r="R27" s="4"/>
      <c r="S27" s="40"/>
    </row>
    <row r="28" spans="2:30" ht="21" customHeight="1" thickBot="1" x14ac:dyDescent="0.35">
      <c r="B28" s="102">
        <v>13</v>
      </c>
      <c r="C28" s="67">
        <v>2260</v>
      </c>
      <c r="D28" s="68" t="s">
        <v>55</v>
      </c>
      <c r="E28" s="69">
        <f>107839+162000+86300</f>
        <v>356139</v>
      </c>
      <c r="F28" s="69">
        <f>E28</f>
        <v>356139</v>
      </c>
      <c r="G28" s="68"/>
      <c r="H28" s="163"/>
      <c r="I28" s="164"/>
      <c r="J28" s="163" t="s">
        <v>57</v>
      </c>
      <c r="K28" s="165"/>
      <c r="L28" s="165"/>
      <c r="M28" s="166"/>
      <c r="P28" s="4"/>
      <c r="Q28" s="4"/>
      <c r="R28" s="4"/>
      <c r="S28" s="77"/>
    </row>
    <row r="29" spans="2:30" ht="22.8" customHeight="1" thickBot="1" x14ac:dyDescent="0.35">
      <c r="B29" s="102">
        <v>14</v>
      </c>
      <c r="C29" s="67">
        <v>2276</v>
      </c>
      <c r="D29" s="68" t="s">
        <v>58</v>
      </c>
      <c r="E29" s="69">
        <v>-162000</v>
      </c>
      <c r="F29" s="69">
        <f t="shared" ref="F29:F31" si="1">E29</f>
        <v>-162000</v>
      </c>
      <c r="G29" s="68"/>
      <c r="H29" s="163"/>
      <c r="I29" s="164"/>
      <c r="J29" s="163" t="s">
        <v>56</v>
      </c>
      <c r="K29" s="165"/>
      <c r="L29" s="165"/>
      <c r="M29" s="166"/>
      <c r="P29" s="4"/>
      <c r="Q29" s="4"/>
      <c r="R29" s="4"/>
      <c r="S29" s="77"/>
    </row>
    <row r="30" spans="2:30" ht="19.8" customHeight="1" x14ac:dyDescent="0.3">
      <c r="B30" s="103">
        <v>15</v>
      </c>
      <c r="C30" s="155">
        <v>2261</v>
      </c>
      <c r="D30" s="157" t="s">
        <v>59</v>
      </c>
      <c r="E30" s="98">
        <v>-86300</v>
      </c>
      <c r="F30" s="98">
        <f t="shared" si="1"/>
        <v>-86300</v>
      </c>
      <c r="G30" s="99"/>
      <c r="H30" s="167"/>
      <c r="I30" s="168"/>
      <c r="J30" s="167" t="s">
        <v>62</v>
      </c>
      <c r="K30" s="169"/>
      <c r="L30" s="169"/>
      <c r="M30" s="170"/>
      <c r="P30" s="4"/>
      <c r="Q30" s="4"/>
      <c r="R30" s="4"/>
      <c r="S30" s="77"/>
    </row>
    <row r="31" spans="2:30" ht="21" customHeight="1" thickBot="1" x14ac:dyDescent="0.35">
      <c r="B31" s="104">
        <v>16</v>
      </c>
      <c r="C31" s="156"/>
      <c r="D31" s="158"/>
      <c r="E31" s="69">
        <v>-138167</v>
      </c>
      <c r="F31" s="69">
        <f t="shared" si="1"/>
        <v>-138167</v>
      </c>
      <c r="G31" s="68"/>
      <c r="H31" s="159"/>
      <c r="I31" s="160"/>
      <c r="J31" s="159" t="s">
        <v>76</v>
      </c>
      <c r="K31" s="161"/>
      <c r="L31" s="161"/>
      <c r="M31" s="162"/>
      <c r="P31" s="4"/>
      <c r="Q31" s="4"/>
      <c r="R31" s="4"/>
      <c r="S31" s="77"/>
    </row>
  </sheetData>
  <mergeCells count="54">
    <mergeCell ref="H6:J6"/>
    <mergeCell ref="L7:L8"/>
    <mergeCell ref="O9:O11"/>
    <mergeCell ref="H5:J5"/>
    <mergeCell ref="L9:L11"/>
    <mergeCell ref="M9:M11"/>
    <mergeCell ref="H7:J8"/>
    <mergeCell ref="D7:D8"/>
    <mergeCell ref="E7:E8"/>
    <mergeCell ref="G7:G8"/>
    <mergeCell ref="M7:M8"/>
    <mergeCell ref="O7:O8"/>
    <mergeCell ref="B9:B11"/>
    <mergeCell ref="K9:K11"/>
    <mergeCell ref="M18:M19"/>
    <mergeCell ref="K18:K19"/>
    <mergeCell ref="D18:D19"/>
    <mergeCell ref="E18:E19"/>
    <mergeCell ref="G18:G19"/>
    <mergeCell ref="D9:D11"/>
    <mergeCell ref="F9:F11"/>
    <mergeCell ref="E9:E11"/>
    <mergeCell ref="G9:G11"/>
    <mergeCell ref="H9:J11"/>
    <mergeCell ref="J25:M25"/>
    <mergeCell ref="J26:M26"/>
    <mergeCell ref="C9:C11"/>
    <mergeCell ref="H23:I23"/>
    <mergeCell ref="J23:M23"/>
    <mergeCell ref="H20:J20"/>
    <mergeCell ref="H24:I24"/>
    <mergeCell ref="J24:M24"/>
    <mergeCell ref="H13:J13"/>
    <mergeCell ref="H12:J12"/>
    <mergeCell ref="D12:D13"/>
    <mergeCell ref="E12:E13"/>
    <mergeCell ref="G12:G13"/>
    <mergeCell ref="M12:M13"/>
    <mergeCell ref="O12:O13"/>
    <mergeCell ref="Q12:Q13"/>
    <mergeCell ref="C30:C31"/>
    <mergeCell ref="D30:D31"/>
    <mergeCell ref="H31:I31"/>
    <mergeCell ref="J31:M31"/>
    <mergeCell ref="H27:I27"/>
    <mergeCell ref="J27:M27"/>
    <mergeCell ref="H28:I28"/>
    <mergeCell ref="J28:M28"/>
    <mergeCell ref="H30:I30"/>
    <mergeCell ref="J30:M30"/>
    <mergeCell ref="H29:I29"/>
    <mergeCell ref="J29:M29"/>
    <mergeCell ref="H25:I25"/>
    <mergeCell ref="H26:I26"/>
  </mergeCells>
  <conditionalFormatting sqref="F3:G4 F32:G1048576 N22:O22 N32:O1048576 F14:G16 N14:O16">
    <cfRule type="cellIs" dxfId="35" priority="485" operator="lessThan">
      <formula>0</formula>
    </cfRule>
  </conditionalFormatting>
  <conditionalFormatting sqref="N4:O4">
    <cfRule type="cellIs" dxfId="34" priority="484" operator="lessThan">
      <formula>0</formula>
    </cfRule>
  </conditionalFormatting>
  <conditionalFormatting sqref="O3">
    <cfRule type="cellIs" dxfId="33" priority="482" operator="lessThan">
      <formula>0</formula>
    </cfRule>
  </conditionalFormatting>
  <conditionalFormatting sqref="N3">
    <cfRule type="cellIs" dxfId="32" priority="483" operator="lessThan">
      <formula>0</formula>
    </cfRule>
  </conditionalFormatting>
  <conditionalFormatting sqref="F17:M17 F18:G18 S28:S31">
    <cfRule type="cellIs" dxfId="31" priority="60" operator="lessThan">
      <formula>0</formula>
    </cfRule>
  </conditionalFormatting>
  <conditionalFormatting sqref="H20:H21">
    <cfRule type="cellIs" dxfId="30" priority="65" operator="lessThan">
      <formula>0</formula>
    </cfRule>
  </conditionalFormatting>
  <conditionalFormatting sqref="M22">
    <cfRule type="cellIs" dxfId="29" priority="76" operator="lessThan">
      <formula>0</formula>
    </cfRule>
  </conditionalFormatting>
  <conditionalFormatting sqref="K20:K21 F20:G21">
    <cfRule type="cellIs" dxfId="28" priority="69" operator="lessThan">
      <formula>0</formula>
    </cfRule>
  </conditionalFormatting>
  <conditionalFormatting sqref="F19">
    <cfRule type="cellIs" dxfId="27" priority="64" operator="lessThan">
      <formula>0</formula>
    </cfRule>
  </conditionalFormatting>
  <conditionalFormatting sqref="F17:G17">
    <cfRule type="cellIs" dxfId="26" priority="61" operator="lessThan">
      <formula>0</formula>
    </cfRule>
  </conditionalFormatting>
  <conditionalFormatting sqref="H18:H19">
    <cfRule type="cellIs" dxfId="25" priority="56" operator="lessThan">
      <formula>0</formula>
    </cfRule>
  </conditionalFormatting>
  <conditionalFormatting sqref="K18">
    <cfRule type="cellIs" dxfId="24" priority="51" operator="lessThan">
      <formula>0</formula>
    </cfRule>
  </conditionalFormatting>
  <conditionalFormatting sqref="O23">
    <cfRule type="cellIs" dxfId="23" priority="44" operator="lessThan">
      <formula>0</formula>
    </cfRule>
  </conditionalFormatting>
  <conditionalFormatting sqref="S27">
    <cfRule type="cellIs" dxfId="22" priority="48" operator="lessThan">
      <formula>0</formula>
    </cfRule>
  </conditionalFormatting>
  <conditionalFormatting sqref="N24 S25">
    <cfRule type="cellIs" dxfId="21" priority="46" operator="lessThan">
      <formula>0</formula>
    </cfRule>
  </conditionalFormatting>
  <conditionalFormatting sqref="O24">
    <cfRule type="cellIs" dxfId="20" priority="43" operator="lessThan">
      <formula>0</formula>
    </cfRule>
  </conditionalFormatting>
  <conditionalFormatting sqref="N23">
    <cfRule type="cellIs" dxfId="19" priority="45" operator="lessThan">
      <formula>0</formula>
    </cfRule>
  </conditionalFormatting>
  <conditionalFormatting sqref="N24">
    <cfRule type="cellIs" dxfId="18" priority="47" operator="lessThan">
      <formula>0</formula>
    </cfRule>
  </conditionalFormatting>
  <conditionalFormatting sqref="F9">
    <cfRule type="cellIs" dxfId="17" priority="40" operator="lessThan">
      <formula>0</formula>
    </cfRule>
  </conditionalFormatting>
  <conditionalFormatting sqref="G9:G10">
    <cfRule type="cellIs" dxfId="16" priority="39" operator="lessThan">
      <formula>0</formula>
    </cfRule>
  </conditionalFormatting>
  <conditionalFormatting sqref="F6">
    <cfRule type="cellIs" dxfId="15" priority="38" operator="lessThan">
      <formula>0</formula>
    </cfRule>
  </conditionalFormatting>
  <conditionalFormatting sqref="G6">
    <cfRule type="cellIs" dxfId="14" priority="37" operator="lessThan">
      <formula>0</formula>
    </cfRule>
  </conditionalFormatting>
  <conditionalFormatting sqref="N25 S26">
    <cfRule type="cellIs" dxfId="13" priority="25" operator="lessThan">
      <formula>0</formula>
    </cfRule>
  </conditionalFormatting>
  <conditionalFormatting sqref="O25">
    <cfRule type="cellIs" dxfId="12" priority="24" operator="lessThan">
      <formula>0</formula>
    </cfRule>
  </conditionalFormatting>
  <conditionalFormatting sqref="N25">
    <cfRule type="cellIs" dxfId="11" priority="26" operator="lessThan">
      <formula>0</formula>
    </cfRule>
  </conditionalFormatting>
  <conditionalFormatting sqref="F7:F8">
    <cfRule type="cellIs" dxfId="10" priority="19" operator="lessThan">
      <formula>0</formula>
    </cfRule>
  </conditionalFormatting>
  <conditionalFormatting sqref="G7">
    <cfRule type="cellIs" dxfId="9" priority="18" operator="lessThan">
      <formula>0</formula>
    </cfRule>
  </conditionalFormatting>
  <conditionalFormatting sqref="F5">
    <cfRule type="cellIs" dxfId="8" priority="17" operator="lessThan">
      <formula>0</formula>
    </cfRule>
  </conditionalFormatting>
  <conditionalFormatting sqref="G5">
    <cfRule type="cellIs" dxfId="7" priority="16" operator="lessThan">
      <formula>0</formula>
    </cfRule>
  </conditionalFormatting>
  <conditionalFormatting sqref="N27:R31">
    <cfRule type="cellIs" dxfId="6" priority="11" operator="lessThan">
      <formula>0</formula>
    </cfRule>
  </conditionalFormatting>
  <conditionalFormatting sqref="S24">
    <cfRule type="cellIs" dxfId="5" priority="10" operator="lessThan">
      <formula>0</formula>
    </cfRule>
  </conditionalFormatting>
  <conditionalFormatting sqref="Q24:R24">
    <cfRule type="cellIs" dxfId="4" priority="9" operator="lessThan">
      <formula>0</formula>
    </cfRule>
  </conditionalFormatting>
  <conditionalFormatting sqref="E24:F31">
    <cfRule type="cellIs" dxfId="3" priority="8" operator="lessThan">
      <formula>0</formula>
    </cfRule>
  </conditionalFormatting>
  <conditionalFormatting sqref="N13">
    <cfRule type="cellIs" dxfId="2" priority="3" operator="lessThan">
      <formula>0</formula>
    </cfRule>
  </conditionalFormatting>
  <conditionalFormatting sqref="N12">
    <cfRule type="cellIs" dxfId="1" priority="2" operator="lessThan">
      <formula>0</formula>
    </cfRule>
  </conditionalFormatting>
  <conditionalFormatting sqref="O12">
    <cfRule type="cellIs" dxfId="0" priority="1" operator="lessThan">
      <formula>0</formula>
    </cfRule>
  </conditionalFormatting>
  <pageMargins left="0.23622047244094491" right="0.23622047244094491" top="0.31496062992125984" bottom="0.47244094488188981" header="0.31496062992125984" footer="0.31496062992125984"/>
  <pageSetup paperSize="9" scale="50" orientation="landscape" r:id="rId1"/>
  <headerFooter alignWithMargins="0">
    <oddHeader xml:space="preserve">&amp;R&amp;F תב"רים סעיף 8 </oddHeader>
    <oddFooter xml:space="preserve">&amp;Cתב"רים סעיף 8 מליאה 6.20 מיום 29.06.20&amp;R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ראשי</vt:lpstr>
      <vt:lpstr>ראשי!WPrint_Area_W</vt:lpstr>
    </vt:vector>
  </TitlesOfParts>
  <Company>מטה אשר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מליאה מס' 6/20 תאריך 29.6.20</dc:title>
  <dc:subject/>
  <dc:creator>פלורי</dc:creator>
  <cp:keywords/>
  <dc:description/>
  <cp:lastModifiedBy>דן תנחומא</cp:lastModifiedBy>
  <cp:lastPrinted>2020-06-29T06:00:47Z</cp:lastPrinted>
  <dcterms:created xsi:type="dcterms:W3CDTF">2017-10-01T10:47:54Z</dcterms:created>
  <dcterms:modified xsi:type="dcterms:W3CDTF">2020-06-29T06:04:34Z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