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hr\ACC-Docs\פלורי\מליאות והנהלה\מליאות\2020\"/>
    </mc:Choice>
  </mc:AlternateContent>
  <bookViews>
    <workbookView xWindow="576" yWindow="1368" windowWidth="15948" windowHeight="4776"/>
  </bookViews>
  <sheets>
    <sheet name="ראשי" sheetId="1" r:id="rId1"/>
  </sheets>
  <definedNames>
    <definedName name="_xlnm._FilterDatabase" localSheetId="0" hidden="1">ראשי!$C$4:$P$26</definedName>
    <definedName name="_xlnm.Print_Area" localSheetId="0">ראשי!$B$2:$P$21</definedName>
  </definedNames>
  <calcPr calcId="152511"/>
</workbook>
</file>

<file path=xl/calcChain.xml><?xml version="1.0" encoding="utf-8"?>
<calcChain xmlns="http://schemas.openxmlformats.org/spreadsheetml/2006/main">
  <c r="S26" i="1" l="1"/>
  <c r="S25" i="1"/>
  <c r="G16" i="1" l="1"/>
  <c r="O16" i="1" s="1"/>
  <c r="F19" i="1"/>
  <c r="G5" i="1"/>
  <c r="G11" i="1"/>
  <c r="O11" i="1" s="1"/>
  <c r="G9" i="1"/>
  <c r="O9" i="1" s="1"/>
  <c r="G12" i="1" l="1"/>
  <c r="O12" i="1" s="1"/>
  <c r="G7" i="1" l="1"/>
  <c r="O7" i="1" s="1"/>
  <c r="G6" i="1"/>
  <c r="O5" i="1"/>
  <c r="O6" i="1" l="1"/>
  <c r="G18" i="1"/>
  <c r="O18" i="1" s="1"/>
  <c r="G15" i="1"/>
  <c r="O15" i="1" s="1"/>
  <c r="G14" i="1"/>
  <c r="O14" i="1" s="1"/>
  <c r="G13" i="1"/>
  <c r="O13" i="1" s="1"/>
  <c r="G8" i="1"/>
  <c r="O8" i="1" s="1"/>
  <c r="O19" i="1" l="1"/>
  <c r="G19" i="1"/>
  <c r="N19" i="1"/>
  <c r="Q19" i="1" l="1"/>
</calcChain>
</file>

<file path=xl/sharedStrings.xml><?xml version="1.0" encoding="utf-8"?>
<sst xmlns="http://schemas.openxmlformats.org/spreadsheetml/2006/main" count="95" uniqueCount="71">
  <si>
    <t>בנק/  משרד/   רשות / בעלות</t>
  </si>
  <si>
    <t>שם הפרויקט</t>
  </si>
  <si>
    <t>מטרה/  יעד</t>
  </si>
  <si>
    <t>בסך</t>
  </si>
  <si>
    <t>בריבית</t>
  </si>
  <si>
    <t>שנים</t>
  </si>
  <si>
    <t>צמוד</t>
  </si>
  <si>
    <t>תבר</t>
  </si>
  <si>
    <t>הערות</t>
  </si>
  <si>
    <t>סה"כ תקציבים חדשים</t>
  </si>
  <si>
    <t>סה"כ תקציב לפרויקט</t>
  </si>
  <si>
    <t>3=1+2</t>
  </si>
  <si>
    <t>פרוט מקורות קודמים</t>
  </si>
  <si>
    <t>מענק</t>
  </si>
  <si>
    <t>השתתפות</t>
  </si>
  <si>
    <t>מ.החינוך</t>
  </si>
  <si>
    <t>תוקף</t>
  </si>
  <si>
    <t>מ.הביטחון</t>
  </si>
  <si>
    <t>נגישות אקוסטית חושית</t>
  </si>
  <si>
    <t>מקיף סולם צור</t>
  </si>
  <si>
    <t>לימן</t>
  </si>
  <si>
    <t>31.12.20</t>
  </si>
  <si>
    <t>פיס</t>
  </si>
  <si>
    <t>בי'ס גלים</t>
  </si>
  <si>
    <t>מועצה</t>
  </si>
  <si>
    <t>סכום קודם</t>
  </si>
  <si>
    <t>תאורת ביטחון בהרחבה</t>
  </si>
  <si>
    <t>התחייבות: 1001341902, 2020/25/009</t>
  </si>
  <si>
    <t>התחייבות: 1001341742, 2020/24/969</t>
  </si>
  <si>
    <t>התחייבות: 1001340329, 2020/08/215</t>
  </si>
  <si>
    <t>תכניות הפעלה עבור נוער וצעירים</t>
  </si>
  <si>
    <t>מענק: 1906</t>
  </si>
  <si>
    <t>27.08.22</t>
  </si>
  <si>
    <t>16.08.22</t>
  </si>
  <si>
    <t>19.08.23</t>
  </si>
  <si>
    <t>רווחה</t>
  </si>
  <si>
    <t>תכניות הפעלה התחום הרווחה</t>
  </si>
  <si>
    <t>מענק: 1907</t>
  </si>
  <si>
    <t>מענק: 1901</t>
  </si>
  <si>
    <t>התחייבות: 1001338764,  2020/08/178</t>
  </si>
  <si>
    <t>02.08.22</t>
  </si>
  <si>
    <t>התחייבות בי'ס גלים</t>
  </si>
  <si>
    <t>מ.הבינוי ושיכון</t>
  </si>
  <si>
    <t>תשתיות 81 יח'ד</t>
  </si>
  <si>
    <t>כברי</t>
  </si>
  <si>
    <t>התחייבות: 1798958/2020</t>
  </si>
  <si>
    <t>24.08.24</t>
  </si>
  <si>
    <t>ילדים ונוער מתנ'ס</t>
  </si>
  <si>
    <t xml:space="preserve">מחשוב ותקשורת </t>
  </si>
  <si>
    <t>החלפת קו הזנת מים ממקורות לכניסה ליישוב</t>
  </si>
  <si>
    <t>נס עמים</t>
  </si>
  <si>
    <r>
      <t xml:space="preserve">הגדלה - </t>
    </r>
    <r>
      <rPr>
        <sz val="14"/>
        <rFont val="Arial (Hebrew)"/>
        <charset val="177"/>
      </rPr>
      <t>הגדלת השתתפות הישוב מקרן היטלי השבחה ישוב.</t>
    </r>
  </si>
  <si>
    <t>מס עמים</t>
  </si>
  <si>
    <t>מעלה יוסף</t>
  </si>
  <si>
    <t xml:space="preserve">שיפוץ ספריה </t>
  </si>
  <si>
    <t>בי'ס שלום עליכם בצת</t>
  </si>
  <si>
    <t>40% התחייבות העלה יוסף</t>
  </si>
  <si>
    <r>
      <rPr>
        <b/>
        <sz val="14"/>
        <rFont val="Arial (Hebrew)"/>
        <charset val="177"/>
      </rPr>
      <t>הגדלה -</t>
    </r>
    <r>
      <rPr>
        <sz val="14"/>
        <rFont val="Arial (Hebrew)"/>
        <charset val="177"/>
      </rPr>
      <t xml:space="preserve"> השתת. מתוך הלוואת פיתוח 2019 60%</t>
    </r>
  </si>
  <si>
    <t>מליאה 8.20 מיום 14.09.20</t>
  </si>
  <si>
    <t>חט"ע כברי</t>
  </si>
  <si>
    <t>נגישות פיזית גן ורד</t>
  </si>
  <si>
    <t>אפק</t>
  </si>
  <si>
    <t>סגירת מרחב לכיתות לימוד</t>
  </si>
  <si>
    <t>ב"ס גלים</t>
  </si>
  <si>
    <t>רכישת מבנה יביל</t>
  </si>
  <si>
    <r>
      <rPr>
        <b/>
        <sz val="14"/>
        <rFont val="Arial (Hebrew)"/>
        <charset val="177"/>
      </rPr>
      <t>הגדלה</t>
    </r>
    <r>
      <rPr>
        <sz val="14"/>
        <rFont val="Arial (Hebrew)"/>
        <charset val="177"/>
      </rPr>
      <t>- התחייבות: 4441053871</t>
    </r>
  </si>
  <si>
    <t>תכניות הפעלה  נוער וצעירים-           כנפיים של קרמבו</t>
  </si>
  <si>
    <t>פירוט מטה</t>
  </si>
  <si>
    <t>סעיף 11-</t>
  </si>
  <si>
    <t>ציוד מחשוב, חומת אש ומרכזיה חדשה.</t>
  </si>
  <si>
    <t>מתוך הלוואת פיתוח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</si>
</sst>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.0%"/>
    <numFmt numFmtId="166" formatCode="_ * #,##0_ ;_ * \-#,##0_ ;_ * &quot;-&quot;??_ ;_ @_ "/>
  </numFmts>
  <fonts count="19" x14ac:knownFonts="1">
    <font>
      <sz val="12"/>
      <color theme="1"/>
      <name val="Arial"/>
      <family val="2"/>
      <charset val="177"/>
      <scheme val="minor"/>
    </font>
    <font>
      <sz val="10"/>
      <name val="Arial"/>
      <family val="2"/>
    </font>
    <font>
      <sz val="10"/>
      <name val="Arial (Hebrew)"/>
      <charset val="177"/>
    </font>
    <font>
      <sz val="14"/>
      <color theme="1"/>
      <name val="Arial"/>
      <family val="2"/>
      <charset val="177"/>
      <scheme val="minor"/>
    </font>
    <font>
      <sz val="14"/>
      <name val="Arial"/>
      <family val="2"/>
    </font>
    <font>
      <b/>
      <sz val="14"/>
      <name val="Arial"/>
      <family val="2"/>
    </font>
    <font>
      <b/>
      <sz val="14"/>
      <color rgb="FF7030A0"/>
      <name val="Arial (Hebrew)"/>
      <family val="2"/>
      <charset val="177"/>
    </font>
    <font>
      <b/>
      <sz val="14"/>
      <name val="Arial (Hebrew)"/>
      <family val="2"/>
      <charset val="177"/>
    </font>
    <font>
      <sz val="14"/>
      <name val="Arial (Hebrew)"/>
      <charset val="177"/>
    </font>
    <font>
      <b/>
      <u/>
      <sz val="14"/>
      <color rgb="FF7030A0"/>
      <name val="David Transparent"/>
      <charset val="177"/>
    </font>
    <font>
      <sz val="14"/>
      <name val="Arial (Hebrew)"/>
      <family val="2"/>
      <charset val="177"/>
    </font>
    <font>
      <b/>
      <sz val="14"/>
      <name val="Arial (Hebrew)"/>
      <charset val="177"/>
    </font>
    <font>
      <b/>
      <sz val="14"/>
      <color rgb="FF002060"/>
      <name val="Arial"/>
      <family val="2"/>
    </font>
    <font>
      <b/>
      <u/>
      <sz val="20"/>
      <color rgb="FF7030A0"/>
      <name val="David Transparent"/>
      <charset val="177"/>
    </font>
    <font>
      <b/>
      <sz val="14"/>
      <color theme="1"/>
      <name val="Arial"/>
      <family val="2"/>
      <scheme val="minor"/>
    </font>
    <font>
      <b/>
      <sz val="10"/>
      <color rgb="FF7030A0"/>
      <name val="Arial (Hebrew)"/>
      <family val="2"/>
      <charset val="177"/>
    </font>
    <font>
      <b/>
      <sz val="12"/>
      <color rgb="FF7030A0"/>
      <name val="Arial (Hebrew)"/>
      <family val="2"/>
      <charset val="177"/>
    </font>
    <font>
      <b/>
      <sz val="12"/>
      <name val="Arial (Hebrew)"/>
      <family val="2"/>
      <charset val="177"/>
    </font>
    <font>
      <b/>
      <u/>
      <sz val="14"/>
      <color theme="1"/>
      <name val="Arial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</cellStyleXfs>
  <cellXfs count="95">
    <xf numFmtId="0" fontId="0" fillId="0" borderId="0" xfId="0"/>
    <xf numFmtId="0" fontId="3" fillId="0" borderId="0" xfId="0" applyFont="1"/>
    <xf numFmtId="0" fontId="4" fillId="0" borderId="0" xfId="1" applyFont="1"/>
    <xf numFmtId="0" fontId="4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0" fontId="6" fillId="5" borderId="7" xfId="1" applyFont="1" applyFill="1" applyBorder="1" applyAlignment="1">
      <alignment horizontal="center" vertical="center" wrapText="1"/>
    </xf>
    <xf numFmtId="166" fontId="7" fillId="5" borderId="8" xfId="2" applyNumberFormat="1" applyFont="1" applyFill="1" applyBorder="1" applyAlignment="1">
      <alignment horizontal="center" vertical="center" wrapText="1"/>
    </xf>
    <xf numFmtId="166" fontId="7" fillId="5" borderId="6" xfId="2" applyNumberFormat="1" applyFont="1" applyFill="1" applyBorder="1" applyAlignment="1">
      <alignment horizontal="center" vertical="center" wrapText="1"/>
    </xf>
    <xf numFmtId="0" fontId="6" fillId="5" borderId="9" xfId="1" applyFont="1" applyFill="1" applyBorder="1" applyAlignment="1">
      <alignment horizontal="center" vertical="center" wrapText="1"/>
    </xf>
    <xf numFmtId="0" fontId="6" fillId="5" borderId="6" xfId="1" applyFont="1" applyFill="1" applyBorder="1" applyAlignment="1">
      <alignment horizontal="center" vertical="center" wrapText="1"/>
    </xf>
    <xf numFmtId="166" fontId="6" fillId="3" borderId="13" xfId="2" applyNumberFormat="1" applyFont="1" applyFill="1" applyBorder="1" applyAlignment="1">
      <alignment horizontal="center" vertical="center" wrapText="1"/>
    </xf>
    <xf numFmtId="166" fontId="6" fillId="6" borderId="11" xfId="2" applyNumberFormat="1" applyFont="1" applyFill="1" applyBorder="1" applyAlignment="1">
      <alignment horizontal="center" vertical="center" wrapText="1"/>
    </xf>
    <xf numFmtId="0" fontId="5" fillId="2" borderId="15" xfId="1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0" applyFont="1" applyBorder="1"/>
    <xf numFmtId="0" fontId="9" fillId="0" borderId="0" xfId="1" applyFont="1" applyAlignment="1">
      <alignment horizontal="center"/>
    </xf>
    <xf numFmtId="0" fontId="3" fillId="0" borderId="14" xfId="0" applyFont="1" applyBorder="1"/>
    <xf numFmtId="166" fontId="5" fillId="4" borderId="4" xfId="2" applyNumberFormat="1" applyFont="1" applyFill="1" applyBorder="1" applyAlignment="1">
      <alignment vertical="center" wrapText="1"/>
    </xf>
    <xf numFmtId="166" fontId="5" fillId="5" borderId="5" xfId="2" applyNumberFormat="1" applyFont="1" applyFill="1" applyBorder="1" applyAlignment="1">
      <alignment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3" fillId="7" borderId="0" xfId="1" applyFont="1" applyFill="1" applyAlignment="1">
      <alignment horizontal="center"/>
    </xf>
    <xf numFmtId="165" fontId="15" fillId="5" borderId="13" xfId="1" applyNumberFormat="1" applyFont="1" applyFill="1" applyBorder="1" applyAlignment="1">
      <alignment horizontal="center" vertical="center" wrapText="1"/>
    </xf>
    <xf numFmtId="0" fontId="15" fillId="5" borderId="10" xfId="1" applyFont="1" applyFill="1" applyBorder="1" applyAlignment="1">
      <alignment horizontal="center" vertical="center" wrapText="1"/>
    </xf>
    <xf numFmtId="0" fontId="15" fillId="5" borderId="6" xfId="1" applyFont="1" applyFill="1" applyBorder="1" applyAlignment="1">
      <alignment horizontal="center" vertical="center" wrapText="1"/>
    </xf>
    <xf numFmtId="0" fontId="6" fillId="3" borderId="1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166" fontId="5" fillId="4" borderId="20" xfId="2" applyNumberFormat="1" applyFont="1" applyFill="1" applyBorder="1" applyAlignment="1">
      <alignment vertical="center" wrapText="1"/>
    </xf>
    <xf numFmtId="0" fontId="6" fillId="4" borderId="23" xfId="1" applyFont="1" applyFill="1" applyBorder="1" applyAlignment="1">
      <alignment horizontal="center" vertical="center"/>
    </xf>
    <xf numFmtId="0" fontId="8" fillId="0" borderId="23" xfId="1" applyFont="1" applyFill="1" applyBorder="1" applyAlignment="1">
      <alignment horizontal="center" vertical="center" wrapText="1"/>
    </xf>
    <xf numFmtId="0" fontId="8" fillId="0" borderId="25" xfId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166" fontId="3" fillId="0" borderId="0" xfId="0" applyNumberFormat="1" applyFont="1" applyBorder="1"/>
    <xf numFmtId="166" fontId="14" fillId="0" borderId="21" xfId="0" applyNumberFormat="1" applyFont="1" applyBorder="1" applyAlignment="1">
      <alignment horizontal="center"/>
    </xf>
    <xf numFmtId="166" fontId="14" fillId="0" borderId="26" xfId="0" applyNumberFormat="1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0" fillId="0" borderId="0" xfId="0" applyFont="1" applyFill="1" applyAlignment="1">
      <alignment horizontal="right"/>
    </xf>
    <xf numFmtId="14" fontId="5" fillId="0" borderId="5" xfId="1" applyNumberFormat="1" applyFont="1" applyBorder="1" applyAlignment="1">
      <alignment horizontal="center" vertical="center"/>
    </xf>
    <xf numFmtId="0" fontId="6" fillId="4" borderId="3" xfId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166" fontId="12" fillId="8" borderId="12" xfId="2" applyNumberFormat="1" applyFont="1" applyFill="1" applyBorder="1" applyAlignment="1">
      <alignment horizontal="center" vertical="center" wrapText="1"/>
    </xf>
    <xf numFmtId="166" fontId="12" fillId="8" borderId="1" xfId="2" applyNumberFormat="1" applyFont="1" applyFill="1" applyBorder="1" applyAlignment="1">
      <alignment horizontal="center" vertical="center" wrapText="1"/>
    </xf>
    <xf numFmtId="1" fontId="7" fillId="9" borderId="3" xfId="1" applyNumberFormat="1" applyFont="1" applyFill="1" applyBorder="1" applyAlignment="1">
      <alignment horizontal="center" vertical="center"/>
    </xf>
    <xf numFmtId="14" fontId="5" fillId="0" borderId="5" xfId="1" applyNumberFormat="1" applyFont="1" applyBorder="1" applyAlignment="1">
      <alignment horizontal="center" vertical="center"/>
    </xf>
    <xf numFmtId="1" fontId="7" fillId="9" borderId="3" xfId="1" applyNumberFormat="1" applyFont="1" applyFill="1" applyBorder="1" applyAlignment="1">
      <alignment horizontal="center" vertical="center"/>
    </xf>
    <xf numFmtId="0" fontId="6" fillId="4" borderId="3" xfId="1" applyFont="1" applyFill="1" applyBorder="1" applyAlignment="1">
      <alignment horizontal="center" vertical="center"/>
    </xf>
    <xf numFmtId="0" fontId="7" fillId="4" borderId="3" xfId="1" applyFont="1" applyFill="1" applyBorder="1" applyAlignment="1">
      <alignment horizontal="center" vertical="center" wrapText="1"/>
    </xf>
    <xf numFmtId="0" fontId="16" fillId="5" borderId="7" xfId="1" applyFont="1" applyFill="1" applyBorder="1" applyAlignment="1">
      <alignment horizontal="center" vertical="center" wrapText="1"/>
    </xf>
    <xf numFmtId="14" fontId="5" fillId="0" borderId="5" xfId="1" applyNumberFormat="1" applyFont="1" applyBorder="1" applyAlignment="1">
      <alignment horizontal="center" vertical="center"/>
    </xf>
    <xf numFmtId="166" fontId="12" fillId="8" borderId="12" xfId="2" applyNumberFormat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center" vertical="center"/>
    </xf>
    <xf numFmtId="0" fontId="17" fillId="4" borderId="23" xfId="1" applyFont="1" applyFill="1" applyBorder="1" applyAlignment="1">
      <alignment horizontal="center" vertical="center" wrapText="1"/>
    </xf>
    <xf numFmtId="0" fontId="4" fillId="10" borderId="2" xfId="1" applyFont="1" applyFill="1" applyBorder="1" applyAlignment="1">
      <alignment horizontal="center" vertical="center" wrapText="1"/>
    </xf>
    <xf numFmtId="14" fontId="5" fillId="0" borderId="5" xfId="1" applyNumberFormat="1" applyFont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166" fontId="0" fillId="3" borderId="0" xfId="0" applyNumberFormat="1" applyFont="1" applyFill="1" applyAlignment="1">
      <alignment horizontal="right"/>
    </xf>
    <xf numFmtId="166" fontId="14" fillId="0" borderId="0" xfId="0" applyNumberFormat="1" applyFont="1" applyBorder="1" applyAlignment="1">
      <alignment horizontal="center"/>
    </xf>
    <xf numFmtId="0" fontId="6" fillId="4" borderId="3" xfId="1" applyFont="1" applyFill="1" applyBorder="1" applyAlignment="1">
      <alignment horizontal="center" vertical="center"/>
    </xf>
    <xf numFmtId="1" fontId="7" fillId="9" borderId="3" xfId="1" applyNumberFormat="1" applyFont="1" applyFill="1" applyBorder="1" applyAlignment="1">
      <alignment horizontal="center" vertical="center"/>
    </xf>
    <xf numFmtId="14" fontId="5" fillId="0" borderId="5" xfId="1" applyNumberFormat="1" applyFont="1" applyBorder="1" applyAlignment="1">
      <alignment horizontal="center" vertical="center"/>
    </xf>
    <xf numFmtId="166" fontId="12" fillId="8" borderId="12" xfId="2" applyNumberFormat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166" fontId="12" fillId="8" borderId="12" xfId="2" applyNumberFormat="1" applyFont="1" applyFill="1" applyBorder="1" applyAlignment="1">
      <alignment vertical="center" wrapText="1"/>
    </xf>
    <xf numFmtId="166" fontId="12" fillId="8" borderId="33" xfId="2" applyNumberFormat="1" applyFont="1" applyFill="1" applyBorder="1" applyAlignment="1">
      <alignment vertical="center" wrapText="1"/>
    </xf>
    <xf numFmtId="1" fontId="7" fillId="9" borderId="15" xfId="1" applyNumberFormat="1" applyFont="1" applyFill="1" applyBorder="1" applyAlignment="1">
      <alignment horizontal="center" vertical="center"/>
    </xf>
    <xf numFmtId="1" fontId="7" fillId="9" borderId="3" xfId="1" applyNumberFormat="1" applyFont="1" applyFill="1" applyBorder="1" applyAlignment="1">
      <alignment horizontal="center" vertical="center"/>
    </xf>
    <xf numFmtId="166" fontId="12" fillId="8" borderId="22" xfId="2" applyNumberFormat="1" applyFont="1" applyFill="1" applyBorder="1" applyAlignment="1">
      <alignment horizontal="center" vertical="center" wrapText="1"/>
    </xf>
    <xf numFmtId="166" fontId="12" fillId="8" borderId="5" xfId="2" applyNumberFormat="1" applyFont="1" applyFill="1" applyBorder="1" applyAlignment="1">
      <alignment horizontal="center" vertical="center" wrapText="1"/>
    </xf>
    <xf numFmtId="3" fontId="11" fillId="0" borderId="30" xfId="1" applyNumberFormat="1" applyFont="1" applyBorder="1" applyAlignment="1">
      <alignment horizontal="center" vertical="center"/>
    </xf>
    <xf numFmtId="3" fontId="11" fillId="0" borderId="31" xfId="1" applyNumberFormat="1" applyFont="1" applyBorder="1" applyAlignment="1">
      <alignment horizontal="center" vertical="center"/>
    </xf>
    <xf numFmtId="3" fontId="11" fillId="0" borderId="32" xfId="1" applyNumberFormat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166" fontId="5" fillId="5" borderId="22" xfId="2" applyNumberFormat="1" applyFont="1" applyFill="1" applyBorder="1" applyAlignment="1">
      <alignment horizontal="center" vertical="center" wrapText="1"/>
    </xf>
    <xf numFmtId="166" fontId="5" fillId="5" borderId="5" xfId="2" applyNumberFormat="1" applyFont="1" applyFill="1" applyBorder="1" applyAlignment="1">
      <alignment horizontal="center" vertical="center" wrapText="1"/>
    </xf>
    <xf numFmtId="3" fontId="11" fillId="0" borderId="27" xfId="1" applyNumberFormat="1" applyFont="1" applyBorder="1" applyAlignment="1">
      <alignment horizontal="center" vertical="center"/>
    </xf>
    <xf numFmtId="3" fontId="11" fillId="0" borderId="28" xfId="1" applyNumberFormat="1" applyFont="1" applyBorder="1" applyAlignment="1">
      <alignment horizontal="center" vertical="center"/>
    </xf>
    <xf numFmtId="3" fontId="11" fillId="0" borderId="29" xfId="1" applyNumberFormat="1" applyFont="1" applyBorder="1" applyAlignment="1">
      <alignment horizontal="center" vertical="center"/>
    </xf>
    <xf numFmtId="14" fontId="5" fillId="0" borderId="22" xfId="1" applyNumberFormat="1" applyFont="1" applyBorder="1" applyAlignment="1">
      <alignment horizontal="center" vertical="center"/>
    </xf>
    <xf numFmtId="14" fontId="5" fillId="0" borderId="5" xfId="1" applyNumberFormat="1" applyFont="1" applyBorder="1" applyAlignment="1">
      <alignment horizontal="center" vertical="center"/>
    </xf>
    <xf numFmtId="166" fontId="12" fillId="8" borderId="24" xfId="2" applyNumberFormat="1" applyFont="1" applyFill="1" applyBorder="1" applyAlignment="1">
      <alignment horizontal="center" vertical="center" wrapText="1"/>
    </xf>
    <xf numFmtId="166" fontId="12" fillId="8" borderId="12" xfId="2" applyNumberFormat="1" applyFont="1" applyFill="1" applyBorder="1" applyAlignment="1">
      <alignment horizontal="center" vertical="center" wrapText="1"/>
    </xf>
    <xf numFmtId="3" fontId="11" fillId="0" borderId="16" xfId="1" applyNumberFormat="1" applyFont="1" applyBorder="1" applyAlignment="1">
      <alignment horizontal="center" vertical="center"/>
    </xf>
    <xf numFmtId="3" fontId="11" fillId="0" borderId="17" xfId="1" applyNumberFormat="1" applyFont="1" applyBorder="1" applyAlignment="1">
      <alignment horizontal="center" vertical="center"/>
    </xf>
    <xf numFmtId="3" fontId="11" fillId="0" borderId="18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0" fillId="0" borderId="3" xfId="1" applyFont="1" applyFill="1" applyBorder="1" applyAlignment="1">
      <alignment horizontal="center" vertical="center" wrapText="1"/>
    </xf>
    <xf numFmtId="0" fontId="10" fillId="0" borderId="19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</cellXfs>
  <cellStyles count="5">
    <cellStyle name="Comma 2" xfId="3"/>
    <cellStyle name="Comma 3" xfId="2"/>
    <cellStyle name="Normal" xfId="0" builtinId="0"/>
    <cellStyle name="Normal 2" xfId="4"/>
    <cellStyle name="Normal 3" xfId="1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2"/>
  <sheetViews>
    <sheetView rightToLeft="1" tabSelected="1" zoomScale="70" zoomScaleNormal="70" zoomScalePageLayoutView="80" workbookViewId="0">
      <pane ySplit="4" topLeftCell="A5" activePane="bottomLeft" state="frozen"/>
      <selection pane="bottomLeft" activeCell="S15" sqref="S15"/>
    </sheetView>
  </sheetViews>
  <sheetFormatPr defaultColWidth="8.81640625" defaultRowHeight="17.399999999999999" x14ac:dyDescent="0.3"/>
  <cols>
    <col min="1" max="1" width="2" style="1" customWidth="1"/>
    <col min="2" max="2" width="3.81640625" style="13" customWidth="1"/>
    <col min="3" max="3" width="11.7265625" style="13" customWidth="1"/>
    <col min="4" max="4" width="27.08984375" style="4" customWidth="1"/>
    <col min="5" max="5" width="12.1796875" style="4" customWidth="1"/>
    <col min="6" max="6" width="12.6328125" style="4" customWidth="1"/>
    <col min="7" max="7" width="12.453125" style="4" customWidth="1"/>
    <col min="8" max="9" width="5" style="1" customWidth="1"/>
    <col min="10" max="10" width="1.453125" style="1" customWidth="1"/>
    <col min="11" max="11" width="41.36328125" style="1" customWidth="1"/>
    <col min="12" max="12" width="11.453125" style="4" customWidth="1"/>
    <col min="13" max="13" width="8.6328125" style="4" customWidth="1"/>
    <col min="14" max="14" width="13.26953125" style="4" customWidth="1"/>
    <col min="15" max="15" width="13.81640625" style="4" customWidth="1"/>
    <col min="16" max="16" width="10.453125" style="1" customWidth="1"/>
    <col min="17" max="17" width="15.453125" style="15" customWidth="1"/>
    <col min="18" max="26" width="8.81640625" style="36"/>
    <col min="27" max="30" width="8.81640625" style="15"/>
    <col min="31" max="16384" width="8.81640625" style="1"/>
  </cols>
  <sheetData>
    <row r="1" spans="1:16" ht="6.6" customHeight="1" x14ac:dyDescent="0.3"/>
    <row r="2" spans="1:16" ht="25.8" thickBot="1" x14ac:dyDescent="0.5">
      <c r="D2" s="16"/>
      <c r="K2" s="21" t="s">
        <v>58</v>
      </c>
    </row>
    <row r="3" spans="1:16" ht="22.2" customHeight="1" thickBot="1" x14ac:dyDescent="0.4">
      <c r="B3" s="14"/>
      <c r="C3" s="14"/>
      <c r="D3" s="3"/>
      <c r="E3" s="3"/>
      <c r="F3" s="3"/>
      <c r="G3" s="12">
        <v>1</v>
      </c>
      <c r="H3" s="2"/>
      <c r="I3" s="2"/>
      <c r="J3" s="2"/>
      <c r="K3" s="16"/>
      <c r="L3" s="3"/>
      <c r="M3" s="3"/>
      <c r="N3" s="12">
        <v>2</v>
      </c>
      <c r="O3" s="12" t="s">
        <v>11</v>
      </c>
      <c r="P3" s="2"/>
    </row>
    <row r="4" spans="1:16" ht="71.400000000000006" customHeight="1" thickBot="1" x14ac:dyDescent="0.35">
      <c r="A4" s="15"/>
      <c r="B4" s="5"/>
      <c r="C4" s="49" t="s">
        <v>0</v>
      </c>
      <c r="D4" s="5" t="s">
        <v>1</v>
      </c>
      <c r="E4" s="8" t="s">
        <v>2</v>
      </c>
      <c r="F4" s="6" t="s">
        <v>3</v>
      </c>
      <c r="G4" s="7" t="s">
        <v>9</v>
      </c>
      <c r="H4" s="22" t="s">
        <v>4</v>
      </c>
      <c r="I4" s="23" t="s">
        <v>5</v>
      </c>
      <c r="J4" s="24" t="s">
        <v>6</v>
      </c>
      <c r="K4" s="8" t="s">
        <v>8</v>
      </c>
      <c r="L4" s="9" t="s">
        <v>16</v>
      </c>
      <c r="M4" s="5" t="s">
        <v>7</v>
      </c>
      <c r="N4" s="10" t="s">
        <v>25</v>
      </c>
      <c r="O4" s="11" t="s">
        <v>10</v>
      </c>
      <c r="P4" s="25" t="s">
        <v>12</v>
      </c>
    </row>
    <row r="5" spans="1:16" ht="37.799999999999997" customHeight="1" thickTop="1" thickBot="1" x14ac:dyDescent="0.35">
      <c r="A5" s="17"/>
      <c r="B5" s="53">
        <v>1</v>
      </c>
      <c r="C5" s="52" t="s">
        <v>42</v>
      </c>
      <c r="D5" s="92" t="s">
        <v>43</v>
      </c>
      <c r="E5" s="57" t="s">
        <v>44</v>
      </c>
      <c r="F5" s="18">
        <v>2349000</v>
      </c>
      <c r="G5" s="19">
        <f>+F5</f>
        <v>2349000</v>
      </c>
      <c r="H5" s="87" t="s">
        <v>13</v>
      </c>
      <c r="I5" s="88"/>
      <c r="J5" s="89"/>
      <c r="K5" s="20" t="s">
        <v>45</v>
      </c>
      <c r="L5" s="50" t="s">
        <v>46</v>
      </c>
      <c r="M5" s="61">
        <v>2298</v>
      </c>
      <c r="N5" s="51"/>
      <c r="O5" s="43">
        <f t="shared" ref="O5:O7" si="0">G5</f>
        <v>2349000</v>
      </c>
      <c r="P5" s="26"/>
    </row>
    <row r="6" spans="1:16" ht="37.799999999999997" customHeight="1" thickTop="1" thickBot="1" x14ac:dyDescent="0.35">
      <c r="A6" s="17"/>
      <c r="B6" s="53">
        <v>2</v>
      </c>
      <c r="C6" s="52" t="s">
        <v>15</v>
      </c>
      <c r="D6" s="92" t="s">
        <v>18</v>
      </c>
      <c r="E6" s="57" t="s">
        <v>59</v>
      </c>
      <c r="F6" s="18">
        <v>30000</v>
      </c>
      <c r="G6" s="19">
        <f t="shared" ref="G6:G7" si="1">F6</f>
        <v>30000</v>
      </c>
      <c r="H6" s="87" t="s">
        <v>13</v>
      </c>
      <c r="I6" s="88"/>
      <c r="J6" s="89"/>
      <c r="K6" s="20" t="s">
        <v>27</v>
      </c>
      <c r="L6" s="56" t="s">
        <v>32</v>
      </c>
      <c r="M6" s="61">
        <v>2306</v>
      </c>
      <c r="N6" s="51"/>
      <c r="O6" s="43">
        <f t="shared" si="0"/>
        <v>30000</v>
      </c>
      <c r="P6" s="26"/>
    </row>
    <row r="7" spans="1:16" ht="37.799999999999997" customHeight="1" thickTop="1" thickBot="1" x14ac:dyDescent="0.35">
      <c r="A7" s="17"/>
      <c r="B7" s="53">
        <v>3</v>
      </c>
      <c r="C7" s="52" t="s">
        <v>15</v>
      </c>
      <c r="D7" s="92" t="s">
        <v>60</v>
      </c>
      <c r="E7" s="57" t="s">
        <v>61</v>
      </c>
      <c r="F7" s="18">
        <v>67778</v>
      </c>
      <c r="G7" s="19">
        <f t="shared" si="1"/>
        <v>67778</v>
      </c>
      <c r="H7" s="87" t="s">
        <v>13</v>
      </c>
      <c r="I7" s="88"/>
      <c r="J7" s="89"/>
      <c r="K7" s="20" t="s">
        <v>28</v>
      </c>
      <c r="L7" s="62" t="s">
        <v>32</v>
      </c>
      <c r="M7" s="61">
        <v>2307</v>
      </c>
      <c r="N7" s="51"/>
      <c r="O7" s="43">
        <f t="shared" si="0"/>
        <v>67778</v>
      </c>
      <c r="P7" s="26"/>
    </row>
    <row r="8" spans="1:16" ht="37.799999999999997" customHeight="1" thickTop="1" thickBot="1" x14ac:dyDescent="0.35">
      <c r="A8" s="17"/>
      <c r="B8" s="40">
        <v>4</v>
      </c>
      <c r="C8" s="48" t="s">
        <v>15</v>
      </c>
      <c r="D8" s="92" t="s">
        <v>62</v>
      </c>
      <c r="E8" s="55" t="s">
        <v>19</v>
      </c>
      <c r="F8" s="18">
        <v>70000</v>
      </c>
      <c r="G8" s="19">
        <f t="shared" ref="G8:G18" si="2">F8</f>
        <v>70000</v>
      </c>
      <c r="H8" s="87" t="s">
        <v>13</v>
      </c>
      <c r="I8" s="88"/>
      <c r="J8" s="89"/>
      <c r="K8" s="20" t="s">
        <v>29</v>
      </c>
      <c r="L8" s="39" t="s">
        <v>33</v>
      </c>
      <c r="M8" s="44">
        <v>2308</v>
      </c>
      <c r="N8" s="42"/>
      <c r="O8" s="43">
        <f t="shared" ref="O8:O15" si="3">G8</f>
        <v>70000</v>
      </c>
      <c r="P8" s="26"/>
    </row>
    <row r="9" spans="1:16" ht="36" customHeight="1" thickTop="1" x14ac:dyDescent="0.3">
      <c r="A9" s="17"/>
      <c r="B9" s="28">
        <v>5</v>
      </c>
      <c r="C9" s="54" t="s">
        <v>15</v>
      </c>
      <c r="D9" s="93" t="s">
        <v>64</v>
      </c>
      <c r="E9" s="76" t="s">
        <v>63</v>
      </c>
      <c r="F9" s="27">
        <v>70000</v>
      </c>
      <c r="G9" s="78">
        <f>F9+F10</f>
        <v>135000</v>
      </c>
      <c r="H9" s="80" t="s">
        <v>13</v>
      </c>
      <c r="I9" s="81"/>
      <c r="J9" s="82"/>
      <c r="K9" s="30" t="s">
        <v>39</v>
      </c>
      <c r="L9" s="83" t="s">
        <v>40</v>
      </c>
      <c r="M9" s="69">
        <v>2309</v>
      </c>
      <c r="N9" s="85"/>
      <c r="O9" s="71">
        <f>G9</f>
        <v>135000</v>
      </c>
      <c r="P9" s="29"/>
    </row>
    <row r="10" spans="1:16" ht="34.799999999999997" customHeight="1" thickBot="1" x14ac:dyDescent="0.35">
      <c r="A10" s="17"/>
      <c r="B10" s="60">
        <v>6</v>
      </c>
      <c r="C10" s="64" t="s">
        <v>23</v>
      </c>
      <c r="D10" s="94"/>
      <c r="E10" s="77"/>
      <c r="F10" s="18">
        <v>65000</v>
      </c>
      <c r="G10" s="79"/>
      <c r="H10" s="73"/>
      <c r="I10" s="74"/>
      <c r="J10" s="75"/>
      <c r="K10" s="65" t="s">
        <v>41</v>
      </c>
      <c r="L10" s="84"/>
      <c r="M10" s="70"/>
      <c r="N10" s="86"/>
      <c r="O10" s="72"/>
      <c r="P10" s="26"/>
    </row>
    <row r="11" spans="1:16" ht="34.799999999999997" customHeight="1" thickTop="1" thickBot="1" x14ac:dyDescent="0.35">
      <c r="A11" s="17"/>
      <c r="B11" s="60">
        <v>7</v>
      </c>
      <c r="C11" s="64" t="s">
        <v>17</v>
      </c>
      <c r="D11" s="92" t="s">
        <v>26</v>
      </c>
      <c r="E11" s="57" t="s">
        <v>20</v>
      </c>
      <c r="F11" s="18">
        <v>288819</v>
      </c>
      <c r="G11" s="19">
        <f t="shared" ref="G11" si="4">F11</f>
        <v>288819</v>
      </c>
      <c r="H11" s="87" t="s">
        <v>13</v>
      </c>
      <c r="I11" s="88"/>
      <c r="J11" s="89"/>
      <c r="K11" s="20" t="s">
        <v>65</v>
      </c>
      <c r="L11" s="62" t="s">
        <v>21</v>
      </c>
      <c r="M11" s="61">
        <v>2007</v>
      </c>
      <c r="N11" s="63"/>
      <c r="O11" s="43">
        <f t="shared" ref="O11" si="5">G11</f>
        <v>288819</v>
      </c>
      <c r="P11" s="26"/>
    </row>
    <row r="12" spans="1:16" ht="37.799999999999997" customHeight="1" thickTop="1" thickBot="1" x14ac:dyDescent="0.35">
      <c r="A12" s="17"/>
      <c r="B12" s="60">
        <v>8</v>
      </c>
      <c r="C12" s="64" t="s">
        <v>22</v>
      </c>
      <c r="D12" s="92" t="s">
        <v>30</v>
      </c>
      <c r="E12" s="55" t="s">
        <v>47</v>
      </c>
      <c r="F12" s="18">
        <v>70200</v>
      </c>
      <c r="G12" s="19">
        <f t="shared" ref="G12" si="6">F12</f>
        <v>70200</v>
      </c>
      <c r="H12" s="87" t="s">
        <v>13</v>
      </c>
      <c r="I12" s="88"/>
      <c r="J12" s="89"/>
      <c r="K12" s="20" t="s">
        <v>38</v>
      </c>
      <c r="L12" s="62" t="s">
        <v>34</v>
      </c>
      <c r="M12" s="61">
        <v>2310</v>
      </c>
      <c r="N12" s="63"/>
      <c r="O12" s="43">
        <f t="shared" si="3"/>
        <v>70200</v>
      </c>
      <c r="P12" s="26"/>
    </row>
    <row r="13" spans="1:16" ht="37.799999999999997" customHeight="1" thickTop="1" thickBot="1" x14ac:dyDescent="0.35">
      <c r="A13" s="17"/>
      <c r="B13" s="47">
        <v>9</v>
      </c>
      <c r="C13" s="48" t="s">
        <v>22</v>
      </c>
      <c r="D13" s="92" t="s">
        <v>66</v>
      </c>
      <c r="E13" s="55" t="s">
        <v>47</v>
      </c>
      <c r="F13" s="18">
        <v>25160</v>
      </c>
      <c r="G13" s="19">
        <f t="shared" si="2"/>
        <v>25160</v>
      </c>
      <c r="H13" s="87" t="s">
        <v>13</v>
      </c>
      <c r="I13" s="88"/>
      <c r="J13" s="89"/>
      <c r="K13" s="20" t="s">
        <v>31</v>
      </c>
      <c r="L13" s="45" t="s">
        <v>34</v>
      </c>
      <c r="M13" s="61">
        <v>2311</v>
      </c>
      <c r="N13" s="42"/>
      <c r="O13" s="43">
        <f t="shared" si="3"/>
        <v>25160</v>
      </c>
      <c r="P13" s="26"/>
    </row>
    <row r="14" spans="1:16" ht="37.799999999999997" customHeight="1" thickTop="1" thickBot="1" x14ac:dyDescent="0.35">
      <c r="A14" s="17"/>
      <c r="B14" s="47">
        <v>10</v>
      </c>
      <c r="C14" s="64" t="s">
        <v>22</v>
      </c>
      <c r="D14" s="92" t="s">
        <v>36</v>
      </c>
      <c r="E14" s="55" t="s">
        <v>35</v>
      </c>
      <c r="F14" s="18">
        <v>102420</v>
      </c>
      <c r="G14" s="19">
        <f t="shared" si="2"/>
        <v>102420</v>
      </c>
      <c r="H14" s="87" t="s">
        <v>13</v>
      </c>
      <c r="I14" s="88"/>
      <c r="J14" s="89"/>
      <c r="K14" s="20" t="s">
        <v>37</v>
      </c>
      <c r="L14" s="62" t="s">
        <v>34</v>
      </c>
      <c r="M14" s="61">
        <v>2312</v>
      </c>
      <c r="N14" s="42"/>
      <c r="O14" s="43">
        <f t="shared" si="3"/>
        <v>102420</v>
      </c>
      <c r="P14" s="26"/>
    </row>
    <row r="15" spans="1:16" ht="37.799999999999997" customHeight="1" thickTop="1" thickBot="1" x14ac:dyDescent="0.35">
      <c r="A15" s="17"/>
      <c r="B15" s="47">
        <v>11</v>
      </c>
      <c r="C15" s="64" t="s">
        <v>24</v>
      </c>
      <c r="D15" s="92" t="s">
        <v>48</v>
      </c>
      <c r="E15" s="55" t="s">
        <v>67</v>
      </c>
      <c r="F15" s="18">
        <v>200000</v>
      </c>
      <c r="G15" s="19">
        <f t="shared" si="2"/>
        <v>200000</v>
      </c>
      <c r="H15" s="87" t="s">
        <v>13</v>
      </c>
      <c r="I15" s="88"/>
      <c r="J15" s="89"/>
      <c r="K15" s="20" t="s">
        <v>70</v>
      </c>
      <c r="L15" s="50"/>
      <c r="M15" s="61">
        <v>2313</v>
      </c>
      <c r="N15" s="42"/>
      <c r="O15" s="43">
        <f t="shared" si="3"/>
        <v>200000</v>
      </c>
      <c r="P15" s="26"/>
    </row>
    <row r="16" spans="1:16" ht="36" customHeight="1" thickTop="1" x14ac:dyDescent="0.3">
      <c r="A16" s="17"/>
      <c r="B16" s="28">
        <v>12</v>
      </c>
      <c r="C16" s="54" t="s">
        <v>24</v>
      </c>
      <c r="D16" s="93" t="s">
        <v>54</v>
      </c>
      <c r="E16" s="76" t="s">
        <v>55</v>
      </c>
      <c r="F16" s="27">
        <v>18785</v>
      </c>
      <c r="G16" s="78">
        <f>F16+F17</f>
        <v>31308</v>
      </c>
      <c r="H16" s="80" t="s">
        <v>14</v>
      </c>
      <c r="I16" s="81"/>
      <c r="J16" s="82"/>
      <c r="K16" s="30" t="s">
        <v>57</v>
      </c>
      <c r="L16" s="83"/>
      <c r="M16" s="69">
        <v>2254</v>
      </c>
      <c r="N16" s="68">
        <v>101215</v>
      </c>
      <c r="O16" s="71">
        <f>G16+N16+N17</f>
        <v>200000</v>
      </c>
      <c r="P16" s="29" t="s">
        <v>24</v>
      </c>
    </row>
    <row r="17" spans="1:19" ht="34.799999999999997" customHeight="1" thickBot="1" x14ac:dyDescent="0.35">
      <c r="A17" s="17"/>
      <c r="B17" s="60">
        <v>13</v>
      </c>
      <c r="C17" s="64" t="s">
        <v>53</v>
      </c>
      <c r="D17" s="94"/>
      <c r="E17" s="77"/>
      <c r="F17" s="18">
        <v>12523</v>
      </c>
      <c r="G17" s="79"/>
      <c r="H17" s="73" t="s">
        <v>14</v>
      </c>
      <c r="I17" s="74"/>
      <c r="J17" s="75"/>
      <c r="K17" s="65" t="s">
        <v>56</v>
      </c>
      <c r="L17" s="84"/>
      <c r="M17" s="70"/>
      <c r="N17" s="67">
        <v>67477</v>
      </c>
      <c r="O17" s="72"/>
      <c r="P17" s="26" t="s">
        <v>53</v>
      </c>
    </row>
    <row r="18" spans="1:19" ht="37.799999999999997" customHeight="1" thickTop="1" thickBot="1" x14ac:dyDescent="0.35">
      <c r="A18" s="17"/>
      <c r="B18" s="47">
        <v>14</v>
      </c>
      <c r="C18" s="48" t="s">
        <v>50</v>
      </c>
      <c r="D18" s="92" t="s">
        <v>49</v>
      </c>
      <c r="E18" s="55" t="s">
        <v>50</v>
      </c>
      <c r="F18" s="18">
        <v>1525</v>
      </c>
      <c r="G18" s="19">
        <f t="shared" si="2"/>
        <v>1525</v>
      </c>
      <c r="H18" s="87" t="s">
        <v>14</v>
      </c>
      <c r="I18" s="88"/>
      <c r="J18" s="89"/>
      <c r="K18" s="66" t="s">
        <v>51</v>
      </c>
      <c r="L18" s="45"/>
      <c r="M18" s="46">
        <v>2256</v>
      </c>
      <c r="N18" s="63">
        <v>580000</v>
      </c>
      <c r="O18" s="43">
        <f>G18+N18</f>
        <v>581525</v>
      </c>
      <c r="P18" s="26" t="s">
        <v>52</v>
      </c>
    </row>
    <row r="19" spans="1:19" ht="28.8" customHeight="1" thickTop="1" thickBot="1" x14ac:dyDescent="0.35">
      <c r="A19" s="17"/>
      <c r="F19" s="34">
        <f>SUM(F5:F18)</f>
        <v>3371210</v>
      </c>
      <c r="G19" s="35">
        <f>SUM(G5:G18)</f>
        <v>3371210</v>
      </c>
      <c r="N19" s="35">
        <f>SUM(N8:N18)</f>
        <v>748692</v>
      </c>
      <c r="O19" s="35">
        <f>SUM(O5:O18)</f>
        <v>4119902</v>
      </c>
      <c r="Q19" s="33">
        <f>+G19-F19</f>
        <v>0</v>
      </c>
    </row>
    <row r="20" spans="1:19" ht="28.8" customHeight="1" x14ac:dyDescent="0.3">
      <c r="A20" s="15"/>
      <c r="F20" s="59"/>
      <c r="G20" s="59"/>
      <c r="N20" s="59"/>
      <c r="O20" s="59"/>
      <c r="Q20" s="33"/>
    </row>
    <row r="21" spans="1:19" ht="28.8" customHeight="1" x14ac:dyDescent="0.3">
      <c r="A21" s="15"/>
      <c r="C21" s="91" t="s">
        <v>68</v>
      </c>
      <c r="D21" s="90" t="s">
        <v>69</v>
      </c>
      <c r="E21" s="90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33"/>
    </row>
    <row r="22" spans="1:19" ht="40.200000000000003" customHeight="1" x14ac:dyDescent="0.3"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</row>
    <row r="23" spans="1:19" ht="22.8" customHeight="1" x14ac:dyDescent="0.3"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32"/>
      <c r="R23" s="37"/>
      <c r="S23" s="31"/>
    </row>
    <row r="24" spans="1:19" ht="46.8" customHeight="1" x14ac:dyDescent="0.3"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41"/>
      <c r="R24" s="4"/>
      <c r="S24" s="32"/>
    </row>
    <row r="25" spans="1:19" ht="27.6" customHeight="1" x14ac:dyDescent="0.3"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38"/>
      <c r="R25" s="37"/>
      <c r="S25" s="58">
        <f>F19-G19</f>
        <v>0</v>
      </c>
    </row>
    <row r="26" spans="1:19" ht="28.8" customHeight="1" x14ac:dyDescent="0.3"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38"/>
      <c r="R26" s="37"/>
      <c r="S26" s="58">
        <f>G19+N19-O19</f>
        <v>0</v>
      </c>
    </row>
    <row r="27" spans="1:19" x14ac:dyDescent="0.3"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</row>
    <row r="28" spans="1:19" x14ac:dyDescent="0.3"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</row>
    <row r="29" spans="1:19" x14ac:dyDescent="0.3"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</row>
    <row r="30" spans="1:19" x14ac:dyDescent="0.3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</row>
    <row r="31" spans="1:19" x14ac:dyDescent="0.3"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</row>
    <row r="32" spans="1:19" x14ac:dyDescent="0.3"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</row>
  </sheetData>
  <mergeCells count="28">
    <mergeCell ref="H14:J14"/>
    <mergeCell ref="H15:J15"/>
    <mergeCell ref="H18:J18"/>
    <mergeCell ref="D21:E21"/>
    <mergeCell ref="H5:J5"/>
    <mergeCell ref="H6:J6"/>
    <mergeCell ref="H7:J7"/>
    <mergeCell ref="H8:J8"/>
    <mergeCell ref="H13:J13"/>
    <mergeCell ref="H12:J12"/>
    <mergeCell ref="D9:D10"/>
    <mergeCell ref="E9:E10"/>
    <mergeCell ref="G9:G10"/>
    <mergeCell ref="H9:J9"/>
    <mergeCell ref="H11:J11"/>
    <mergeCell ref="L9:L10"/>
    <mergeCell ref="M9:M10"/>
    <mergeCell ref="O9:O10"/>
    <mergeCell ref="H10:J10"/>
    <mergeCell ref="N9:N10"/>
    <mergeCell ref="M16:M17"/>
    <mergeCell ref="O16:O17"/>
    <mergeCell ref="H17:J17"/>
    <mergeCell ref="D16:D17"/>
    <mergeCell ref="E16:E17"/>
    <mergeCell ref="G16:G17"/>
    <mergeCell ref="H16:J16"/>
    <mergeCell ref="L16:L17"/>
  </mergeCells>
  <conditionalFormatting sqref="F3:G4 F33:G1048576 N33:O1048576 F19:G20 N19:O20">
    <cfRule type="cellIs" dxfId="19" priority="526" operator="lessThan">
      <formula>0</formula>
    </cfRule>
  </conditionalFormatting>
  <conditionalFormatting sqref="N4:O4">
    <cfRule type="cellIs" dxfId="18" priority="525" operator="lessThan">
      <formula>0</formula>
    </cfRule>
  </conditionalFormatting>
  <conditionalFormatting sqref="O3">
    <cfRule type="cellIs" dxfId="17" priority="523" operator="lessThan">
      <formula>0</formula>
    </cfRule>
  </conditionalFormatting>
  <conditionalFormatting sqref="N3">
    <cfRule type="cellIs" dxfId="16" priority="524" operator="lessThan">
      <formula>0</formula>
    </cfRule>
  </conditionalFormatting>
  <conditionalFormatting sqref="S25">
    <cfRule type="cellIs" dxfId="15" priority="87" operator="lessThan">
      <formula>0</formula>
    </cfRule>
  </conditionalFormatting>
  <conditionalFormatting sqref="S26">
    <cfRule type="cellIs" dxfId="14" priority="66" operator="lessThan">
      <formula>0</formula>
    </cfRule>
  </conditionalFormatting>
  <conditionalFormatting sqref="F8 F13:F15 F18">
    <cfRule type="cellIs" dxfId="13" priority="58" operator="lessThan">
      <formula>0</formula>
    </cfRule>
  </conditionalFormatting>
  <conditionalFormatting sqref="G8 G13:G15 G18">
    <cfRule type="cellIs" dxfId="12" priority="57" operator="lessThan">
      <formula>0</formula>
    </cfRule>
  </conditionalFormatting>
  <conditionalFormatting sqref="S24">
    <cfRule type="cellIs" dxfId="11" priority="51" operator="lessThan">
      <formula>0</formula>
    </cfRule>
  </conditionalFormatting>
  <conditionalFormatting sqref="Q24:R24">
    <cfRule type="cellIs" dxfId="10" priority="50" operator="lessThan">
      <formula>0</formula>
    </cfRule>
  </conditionalFormatting>
  <conditionalFormatting sqref="F5:F7">
    <cfRule type="cellIs" dxfId="9" priority="11" operator="lessThan">
      <formula>0</formula>
    </cfRule>
  </conditionalFormatting>
  <conditionalFormatting sqref="G5:G7">
    <cfRule type="cellIs" dxfId="8" priority="9" operator="lessThan">
      <formula>0</formula>
    </cfRule>
  </conditionalFormatting>
  <conditionalFormatting sqref="F12">
    <cfRule type="cellIs" dxfId="7" priority="8" operator="lessThan">
      <formula>0</formula>
    </cfRule>
  </conditionalFormatting>
  <conditionalFormatting sqref="G12">
    <cfRule type="cellIs" dxfId="6" priority="7" operator="lessThan">
      <formula>0</formula>
    </cfRule>
  </conditionalFormatting>
  <conditionalFormatting sqref="F9:F10">
    <cfRule type="cellIs" dxfId="5" priority="6" operator="lessThan">
      <formula>0</formula>
    </cfRule>
  </conditionalFormatting>
  <conditionalFormatting sqref="G9">
    <cfRule type="cellIs" dxfId="4" priority="5" operator="lessThan">
      <formula>0</formula>
    </cfRule>
  </conditionalFormatting>
  <conditionalFormatting sqref="F11">
    <cfRule type="cellIs" dxfId="3" priority="4" operator="lessThan">
      <formula>0</formula>
    </cfRule>
  </conditionalFormatting>
  <conditionalFormatting sqref="G11">
    <cfRule type="cellIs" dxfId="2" priority="3" operator="lessThan">
      <formula>0</formula>
    </cfRule>
  </conditionalFormatting>
  <conditionalFormatting sqref="F16:F17">
    <cfRule type="cellIs" dxfId="1" priority="2" operator="lessThan">
      <formula>0</formula>
    </cfRule>
  </conditionalFormatting>
  <conditionalFormatting sqref="G16">
    <cfRule type="cellIs" dxfId="0" priority="1" operator="lessThan">
      <formula>0</formula>
    </cfRule>
  </conditionalFormatting>
  <pageMargins left="0.23622047244094491" right="0.23622047244094491" top="0.98425196850393704" bottom="0.62992125984251968" header="0.27559055118110237" footer="0.15748031496062992"/>
  <pageSetup paperSize="9" scale="62" orientation="landscape" r:id="rId1"/>
  <headerFooter alignWithMargins="0">
    <oddHeader xml:space="preserve">&amp;Cפרוטוקול אישור תב"רים והלוואות מליאה מס' 8.20 מיום 14.09.20&amp;Rתב"רים -סעיף 8 </oddHeader>
    <oddFooter xml:space="preserve">&amp;R&amp;Z&amp;F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1</vt:i4>
      </vt:variant>
      <vt:variant>
        <vt:lpstr>טווחים בעלי שם</vt:lpstr>
      </vt:variant>
      <vt:variant>
        <vt:i4>1</vt:i4>
      </vt:variant>
    </vt:vector>
  </HeadingPairs>
  <TitlesOfParts>
    <vt:vector size="2" baseType="lpstr">
      <vt:lpstr>ראשי</vt:lpstr>
      <vt:lpstr>ראשי!WPrint_Area_W</vt:lpstr>
    </vt:vector>
  </TitlesOfParts>
  <Company>מטה אשר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מליאה מס' 8/20 תאריך 14.09.20</dc:title>
  <dc:subject/>
  <dc:creator>פלורי</dc:creator>
  <cp:keywords/>
  <dc:description/>
  <cp:lastModifiedBy>פלורי בניטה</cp:lastModifiedBy>
  <cp:lastPrinted>2020-09-10T09:43:28Z</cp:lastPrinted>
  <dcterms:created xsi:type="dcterms:W3CDTF">2017-10-01T10:47:54Z</dcterms:created>
  <dcterms:modified xsi:type="dcterms:W3CDTF">2020-09-10T09:43:35Z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